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EB GJK\"/>
    </mc:Choice>
  </mc:AlternateContent>
  <xr:revisionPtr revIDLastSave="0" documentId="8_{A5F66FE7-C44A-4958-8500-FA4AA22A3C68}" xr6:coauthVersionLast="36" xr6:coauthVersionMax="36" xr10:uidLastSave="{00000000-0000-0000-0000-000000000000}"/>
  <bookViews>
    <workbookView xWindow="0" yWindow="0" windowWidth="21570" windowHeight="7980" firstSheet="4" activeTab="4" xr2:uid="{C361B476-09D9-46F6-B1A4-F19004744B6C}"/>
  </bookViews>
  <sheets>
    <sheet name="Monit Klasif.Ekonom." sheetId="4" r:id="rId1"/>
    <sheet name="Monit.Program" sheetId="7" r:id="rId2"/>
    <sheet name="Monit. Rezult" sheetId="6" r:id="rId3"/>
    <sheet name="Shpenz. sipas Produkteve" sheetId="5" r:id="rId4"/>
    <sheet name="Raportimi i Investimeve" sheetId="11" r:id="rId5"/>
    <sheet name="Sheet1" sheetId="12" r:id="rId6"/>
  </sheets>
  <definedNames>
    <definedName name="_xlnm.Print_Area" localSheetId="0">'Monit Klasif.Ekonom.'!$A$1:$K$36</definedName>
    <definedName name="_xlnm.Print_Area" localSheetId="2">'Monit. Rezult'!$A$1:$J$34</definedName>
    <definedName name="_xlnm.Print_Area" localSheetId="1">Monit.Program!$A$1:$K$29</definedName>
    <definedName name="_xlnm.Print_Area" localSheetId="4">'Raportimi i Investimeve'!$A$1:$F$33</definedName>
    <definedName name="_xlnm.Print_Area" localSheetId="3">'Shpenz. sipas Produkteve'!$A$1:$K$31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" l="1"/>
  <c r="J19" i="5"/>
  <c r="J18" i="5"/>
  <c r="J17" i="5"/>
  <c r="I17" i="5"/>
  <c r="I18" i="5"/>
  <c r="I19" i="5"/>
  <c r="I16" i="5"/>
  <c r="J16" i="5"/>
  <c r="G23" i="5"/>
  <c r="J15" i="7"/>
  <c r="J23" i="7"/>
  <c r="H23" i="7"/>
  <c r="D20" i="11"/>
  <c r="E20" i="11"/>
  <c r="F20" i="11"/>
  <c r="C20" i="11"/>
  <c r="J20" i="4"/>
  <c r="J15" i="4"/>
  <c r="J16" i="4"/>
  <c r="J17" i="4"/>
  <c r="H23" i="5"/>
  <c r="F23" i="5"/>
  <c r="G23" i="7"/>
  <c r="I23" i="7"/>
  <c r="F23" i="7"/>
  <c r="J24" i="4"/>
  <c r="H26" i="4"/>
  <c r="I26" i="4"/>
  <c r="J26" i="4"/>
  <c r="G26" i="4"/>
  <c r="H22" i="4"/>
  <c r="H28" i="4"/>
  <c r="H32" i="4"/>
  <c r="I22" i="4"/>
  <c r="G22" i="4"/>
  <c r="G28" i="4"/>
  <c r="G32" i="4"/>
  <c r="I28" i="4"/>
  <c r="I32" i="4"/>
  <c r="J32" i="4"/>
  <c r="J22" i="4"/>
  <c r="J28" i="4"/>
</calcChain>
</file>

<file path=xl/sharedStrings.xml><?xml version="1.0" encoding="utf-8"?>
<sst xmlns="http://schemas.openxmlformats.org/spreadsheetml/2006/main" count="264" uniqueCount="160">
  <si>
    <t xml:space="preserve">                          Raportet e Monitorimit per vitin 2016</t>
  </si>
  <si>
    <t>Shtojca Nr. 7</t>
  </si>
  <si>
    <t>"Raporti i Shpenzimeve Faktike të Programit sipas Artikujve</t>
  </si>
  <si>
    <t>Grupi</t>
  </si>
  <si>
    <t>Gjykata Kushtetuese 30</t>
  </si>
  <si>
    <t>Kodi</t>
  </si>
  <si>
    <t>1030001</t>
  </si>
  <si>
    <t>Programi</t>
  </si>
  <si>
    <t>Veprimtaria gjyqsore kushtetuese</t>
  </si>
  <si>
    <t>Titulli</t>
  </si>
  <si>
    <t>03320</t>
  </si>
  <si>
    <t>Totali Shpenzimeve</t>
  </si>
  <si>
    <t>(1)</t>
  </si>
  <si>
    <t>(2)</t>
  </si>
  <si>
    <t>(3)</t>
  </si>
  <si>
    <t>(4)</t>
  </si>
  <si>
    <t>(5)=(2)-(4)</t>
  </si>
  <si>
    <t>Artikulli</t>
  </si>
  <si>
    <t>MTBP</t>
  </si>
  <si>
    <t>Buxheti</t>
  </si>
  <si>
    <t xml:space="preserve">Buxheti </t>
  </si>
  <si>
    <t>Fakti</t>
  </si>
  <si>
    <t>Diferenca</t>
  </si>
  <si>
    <t>Perfundimtar</t>
  </si>
  <si>
    <t>viti</t>
  </si>
  <si>
    <t>Emri</t>
  </si>
  <si>
    <t>Plan 2016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</si>
  <si>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</si>
  <si>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</si>
  <si>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</si>
  <si>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</si>
  <si>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</si>
  <si>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</si>
  <si>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</si>
  <si>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</si>
  <si>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</si>
  <si>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</si>
  <si>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</si>
  <si>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</si>
  <si>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</si>
  <si>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</t>
  </si>
  <si>
    <t>Totali</t>
  </si>
  <si>
    <t>Korrente dhe Kapitale</t>
  </si>
  <si>
    <t>Jashte Buxhetore</t>
  </si>
  <si>
    <t>Totali (korrente + kapitale + jashte buxhetore)</t>
  </si>
  <si>
    <t>Drejtuesi i Ekipit Menaxhues të Programit</t>
  </si>
  <si>
    <t>Kujtim Osmani</t>
  </si>
  <si>
    <t>Sekretari             i        Përgjithshëm</t>
  </si>
  <si>
    <t>Emri dhe mbiemri</t>
  </si>
  <si>
    <t>Firma</t>
  </si>
  <si>
    <t>Data</t>
  </si>
  <si>
    <t>09.01.2017</t>
  </si>
  <si>
    <t xml:space="preserve">                                       Raportet e Monitorimit  per vitin 2016.</t>
  </si>
  <si>
    <t>Shtojca Nr. 8 "Raporti i Shpenzimeve sipas Programeve"</t>
  </si>
  <si>
    <t>Emri i Grupit</t>
  </si>
  <si>
    <t>Gjykata Kushtetuese</t>
  </si>
  <si>
    <t>Kodi i Grupit</t>
  </si>
  <si>
    <t>Shpenzimet e Ministrisë/Institucioni Buxhetor</t>
  </si>
  <si>
    <t xml:space="preserve"> </t>
  </si>
  <si>
    <t>Programet</t>
  </si>
  <si>
    <t>PBA</t>
  </si>
  <si>
    <t>Budget</t>
  </si>
  <si>
    <t>0001</t>
  </si>
  <si>
    <t/>
  </si>
  <si>
    <t>Totali i Shpenzimeve te Ministrise/Inst. Buxhetor</t>
  </si>
  <si>
    <t>Sekretari           i    Përgjithshëm</t>
  </si>
  <si>
    <t xml:space="preserve">                                                                    Raportet e Monitorimit  per vitin 2016</t>
  </si>
  <si>
    <t>Shtojca Nr. 9  "Raporti i Realizimit të Produkteve të Programit"</t>
  </si>
  <si>
    <t>Gjykata Kushtetuese   30</t>
  </si>
  <si>
    <t xml:space="preserve">Kodi i </t>
  </si>
  <si>
    <t xml:space="preserve">Sasia </t>
  </si>
  <si>
    <t>Sasia</t>
  </si>
  <si>
    <t>Realizimi</t>
  </si>
  <si>
    <t>Komente</t>
  </si>
  <si>
    <t>fillestare</t>
  </si>
  <si>
    <t>perfundimtare</t>
  </si>
  <si>
    <t>e</t>
  </si>
  <si>
    <t>Rezultatit</t>
  </si>
  <si>
    <t>Emri i Rezultatit</t>
  </si>
  <si>
    <t>Njësia Matëse</t>
  </si>
  <si>
    <t>e planifikuar</t>
  </si>
  <si>
    <t>realizuar</t>
  </si>
  <si>
    <t>Plotesisht</t>
  </si>
  <si>
    <t>Pjesërisht</t>
  </si>
  <si>
    <t>Aspak</t>
  </si>
  <si>
    <t>A</t>
  </si>
  <si>
    <t>Vendimarrja e gjykates</t>
  </si>
  <si>
    <t>nr.</t>
  </si>
  <si>
    <t>po</t>
  </si>
  <si>
    <t>B</t>
  </si>
  <si>
    <t>Informatizimi i veprimtarise gjyqsore</t>
  </si>
  <si>
    <t>paisje</t>
  </si>
  <si>
    <t>C</t>
  </si>
  <si>
    <t>Automjete te mirembajtura</t>
  </si>
  <si>
    <t>nr.gjyqtar</t>
  </si>
  <si>
    <t>D</t>
  </si>
  <si>
    <t>Punonjes te motivuar</t>
  </si>
  <si>
    <t>nr. punonjesish</t>
  </si>
  <si>
    <t>Sekretari i Përgjithshëm/ Titullari i Institucionit</t>
  </si>
  <si>
    <t xml:space="preserve">      Kujtim Osmani </t>
  </si>
  <si>
    <t xml:space="preserve">                                                                         Raportet e Monitorimit per vitin 2016</t>
  </si>
  <si>
    <t>Shtojca Nr. 10  "Raporti i Shpenzimeve Faktike të Programit sipas Rezultateve"</t>
  </si>
  <si>
    <t>Shpenzimet e Rezultatit</t>
  </si>
  <si>
    <t>Kosto per njesi</t>
  </si>
  <si>
    <t>PL Buxheti</t>
  </si>
  <si>
    <t>Kosto</t>
  </si>
  <si>
    <t>Kodi i</t>
  </si>
  <si>
    <t>fillestar</t>
  </si>
  <si>
    <t>perfundimtar</t>
  </si>
  <si>
    <t>per njesi</t>
  </si>
  <si>
    <t>Shpjegime</t>
  </si>
  <si>
    <t>rezultatit</t>
  </si>
  <si>
    <t>Fakt 2016</t>
  </si>
  <si>
    <t>Sekretari             i      Përgjithshëm</t>
  </si>
  <si>
    <t xml:space="preserve"> Kujtim Osmani</t>
  </si>
  <si>
    <t xml:space="preserve">                          Raportet e Monitorimit  per vitin 2016</t>
  </si>
  <si>
    <t>Shtojca Nr. 11  "Projektet me financim te brendshem"</t>
  </si>
  <si>
    <t>000/ Leke</t>
  </si>
  <si>
    <t xml:space="preserve">Vlera e plote </t>
  </si>
  <si>
    <t xml:space="preserve">i </t>
  </si>
  <si>
    <t>Emertimi i projektit</t>
  </si>
  <si>
    <t>Buxheti 2016</t>
  </si>
  <si>
    <t>Plani i buxhetit</t>
  </si>
  <si>
    <t>Shpenzimi</t>
  </si>
  <si>
    <t>Projektit</t>
  </si>
  <si>
    <t>projektit</t>
  </si>
  <si>
    <t>Kontraktuar</t>
  </si>
  <si>
    <t>viti 2016</t>
  </si>
  <si>
    <t>i realizuar</t>
  </si>
  <si>
    <t>M300001</t>
  </si>
  <si>
    <t>Informatizimi i veprimtarise gjyqsore kushtetuese</t>
  </si>
  <si>
    <t>M300003</t>
  </si>
  <si>
    <t>Rinovim i parkut te automjeteve</t>
  </si>
  <si>
    <t>M300002</t>
  </si>
  <si>
    <t>Pasurimi i fondit te bibliotekes me tituj librash e kode</t>
  </si>
  <si>
    <t>M300006</t>
  </si>
  <si>
    <t>Sistemi i ruajtjes-vezhgimit e sigurise elektronike vezhgimit te gjykates</t>
  </si>
  <si>
    <t>M300001/1</t>
  </si>
  <si>
    <t>Informatizimi i sistemit te komunikimit audio-viziv te gjykates.</t>
  </si>
  <si>
    <t>M300001/2</t>
  </si>
  <si>
    <t>Informatizimi i arshives gjyqsore</t>
  </si>
  <si>
    <t>M300007</t>
  </si>
  <si>
    <t>Paisje salle biblioteke</t>
  </si>
  <si>
    <t>M300004</t>
  </si>
  <si>
    <t>Paisje zyrash</t>
  </si>
  <si>
    <t>M300008</t>
  </si>
  <si>
    <t>Rikonstruksion  i rrjetit e WC dhe atij hidraulik</t>
  </si>
  <si>
    <t>M300009</t>
  </si>
  <si>
    <t>Rikonstruksion i ambientit te brendshem</t>
  </si>
  <si>
    <t>M300005</t>
  </si>
  <si>
    <t>Sigurimi i panderprere i enegjise elektrike me rruge alternative(Gjenerator per e.e)</t>
  </si>
  <si>
    <t xml:space="preserve">                                                  Projektet me financim te huaj</t>
  </si>
  <si>
    <t>Grant/</t>
  </si>
  <si>
    <t>Vlera e plote</t>
  </si>
  <si>
    <t>Plani i</t>
  </si>
  <si>
    <t xml:space="preserve">Shpenzimi </t>
  </si>
  <si>
    <t>Emertimi I projektit</t>
  </si>
  <si>
    <t>Kredi</t>
  </si>
  <si>
    <t xml:space="preserve">e </t>
  </si>
  <si>
    <t>buxhetit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</si>
</sst>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name val="Arial"/>
      <charset val="238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b/>
      <sz val="11"/>
      <color indexed="42"/>
      <name val="Arial"/>
      <family val="2"/>
    </font>
    <font>
      <sz val="11"/>
      <color indexed="42"/>
      <name val="Arial"/>
      <family val="2"/>
    </font>
    <font>
      <b/>
      <i/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6" fillId="0" borderId="0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49" fontId="8" fillId="0" borderId="8" xfId="0" applyNumberFormat="1" applyFont="1" applyBorder="1" applyAlignment="1">
      <alignment horizontal="right"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49" fontId="8" fillId="0" borderId="8" xfId="0" quotePrefix="1" applyNumberFormat="1" applyFont="1" applyBorder="1" applyAlignment="1">
      <alignment horizontal="right" vertical="center"/>
    </xf>
    <xf numFmtId="0" fontId="11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49" fontId="7" fillId="2" borderId="13" xfId="0" applyNumberFormat="1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2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8" xfId="0" applyNumberFormat="1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3" fillId="0" borderId="8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164" fontId="7" fillId="0" borderId="22" xfId="0" applyNumberFormat="1" applyFont="1" applyBorder="1" applyAlignment="1">
      <alignment vertical="center"/>
    </xf>
    <xf numFmtId="164" fontId="7" fillId="0" borderId="23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164" fontId="7" fillId="0" borderId="25" xfId="0" applyNumberFormat="1" applyFont="1" applyBorder="1" applyAlignment="1">
      <alignment vertical="center"/>
    </xf>
    <xf numFmtId="164" fontId="7" fillId="0" borderId="26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0" xfId="0" applyFont="1"/>
    <xf numFmtId="0" fontId="5" fillId="0" borderId="0" xfId="0" applyFont="1"/>
    <xf numFmtId="0" fontId="8" fillId="2" borderId="32" xfId="0" applyFont="1" applyFill="1" applyBorder="1"/>
    <xf numFmtId="0" fontId="9" fillId="0" borderId="6" xfId="0" applyFont="1" applyFill="1" applyBorder="1" applyAlignment="1"/>
    <xf numFmtId="0" fontId="9" fillId="0" borderId="1" xfId="0" applyFont="1" applyFill="1" applyBorder="1" applyAlignment="1"/>
    <xf numFmtId="0" fontId="8" fillId="2" borderId="0" xfId="0" applyFont="1" applyFill="1" applyBorder="1" applyAlignment="1"/>
    <xf numFmtId="0" fontId="9" fillId="2" borderId="0" xfId="0" applyFont="1" applyFill="1" applyBorder="1" applyAlignment="1"/>
    <xf numFmtId="0" fontId="7" fillId="2" borderId="13" xfId="0" applyFont="1" applyFill="1" applyBorder="1" applyAlignment="1">
      <alignment horizontal="center"/>
    </xf>
    <xf numFmtId="0" fontId="9" fillId="2" borderId="6" xfId="0" applyFont="1" applyFill="1" applyBorder="1" applyAlignment="1"/>
    <xf numFmtId="0" fontId="7" fillId="2" borderId="16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left"/>
    </xf>
    <xf numFmtId="49" fontId="8" fillId="0" borderId="15" xfId="0" applyNumberFormat="1" applyFont="1" applyBorder="1" applyAlignment="1">
      <alignment horizontal="right"/>
    </xf>
    <xf numFmtId="164" fontId="8" fillId="0" borderId="13" xfId="0" applyNumberFormat="1" applyFont="1" applyFill="1" applyBorder="1" applyAlignment="1"/>
    <xf numFmtId="164" fontId="8" fillId="0" borderId="14" xfId="0" applyNumberFormat="1" applyFont="1" applyFill="1" applyBorder="1" applyAlignment="1"/>
    <xf numFmtId="0" fontId="8" fillId="0" borderId="0" xfId="0" applyFont="1" applyBorder="1"/>
    <xf numFmtId="0" fontId="8" fillId="2" borderId="33" xfId="0" applyFont="1" applyFill="1" applyBorder="1" applyAlignment="1">
      <alignment vertical="center"/>
    </xf>
    <xf numFmtId="0" fontId="8" fillId="2" borderId="32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49" fontId="8" fillId="0" borderId="15" xfId="0" applyNumberFormat="1" applyFont="1" applyBorder="1" applyAlignment="1">
      <alignment horizontal="right" vertical="center"/>
    </xf>
    <xf numFmtId="164" fontId="8" fillId="0" borderId="13" xfId="0" applyNumberFormat="1" applyFont="1" applyFill="1" applyBorder="1" applyAlignment="1">
      <alignment vertical="center"/>
    </xf>
    <xf numFmtId="164" fontId="8" fillId="0" borderId="14" xfId="0" applyNumberFormat="1" applyFont="1" applyFill="1" applyBorder="1" applyAlignment="1">
      <alignment vertical="center"/>
    </xf>
    <xf numFmtId="164" fontId="7" fillId="0" borderId="25" xfId="0" applyNumberFormat="1" applyFont="1" applyFill="1" applyBorder="1" applyAlignment="1">
      <alignment vertical="center" wrapText="1"/>
    </xf>
    <xf numFmtId="164" fontId="7" fillId="0" borderId="26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8" fillId="2" borderId="4" xfId="0" applyFont="1" applyFill="1" applyBorder="1" applyAlignment="1"/>
    <xf numFmtId="0" fontId="9" fillId="2" borderId="4" xfId="0" applyFont="1" applyFill="1" applyBorder="1" applyAlignment="1"/>
    <xf numFmtId="0" fontId="8" fillId="2" borderId="4" xfId="0" applyFont="1" applyFill="1" applyBorder="1"/>
    <xf numFmtId="0" fontId="8" fillId="2" borderId="3" xfId="0" applyFont="1" applyFill="1" applyBorder="1"/>
    <xf numFmtId="0" fontId="9" fillId="0" borderId="6" xfId="0" applyFont="1" applyFill="1" applyBorder="1" applyAlignment="1">
      <alignment horizontal="left"/>
    </xf>
    <xf numFmtId="0" fontId="9" fillId="0" borderId="1" xfId="0" applyFont="1" applyBorder="1"/>
    <xf numFmtId="0" fontId="8" fillId="2" borderId="10" xfId="0" applyFont="1" applyFill="1" applyBorder="1" applyAlignment="1"/>
    <xf numFmtId="0" fontId="8" fillId="2" borderId="9" xfId="0" applyFont="1" applyFill="1" applyBorder="1" applyAlignment="1"/>
    <xf numFmtId="0" fontId="9" fillId="0" borderId="1" xfId="0" quotePrefix="1" applyFont="1" applyFill="1" applyBorder="1" applyAlignment="1"/>
    <xf numFmtId="0" fontId="11" fillId="2" borderId="9" xfId="0" applyFont="1" applyFill="1" applyBorder="1" applyAlignment="1"/>
    <xf numFmtId="0" fontId="12" fillId="2" borderId="0" xfId="0" applyFont="1" applyFill="1" applyBorder="1" applyAlignment="1"/>
    <xf numFmtId="0" fontId="11" fillId="2" borderId="0" xfId="0" applyFont="1" applyFill="1" applyBorder="1" applyAlignment="1"/>
    <xf numFmtId="0" fontId="12" fillId="2" borderId="34" xfId="0" applyFont="1" applyFill="1" applyBorder="1"/>
    <xf numFmtId="0" fontId="9" fillId="2" borderId="20" xfId="0" applyFont="1" applyFill="1" applyBorder="1" applyAlignment="1"/>
    <xf numFmtId="0" fontId="9" fillId="2" borderId="1" xfId="0" applyFont="1" applyFill="1" applyBorder="1" applyAlignment="1"/>
    <xf numFmtId="0" fontId="7" fillId="2" borderId="1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8" fillId="0" borderId="20" xfId="0" applyFont="1" applyBorder="1" applyAlignment="1"/>
    <xf numFmtId="0" fontId="8" fillId="0" borderId="1" xfId="0" applyFont="1" applyBorder="1" applyAlignment="1"/>
    <xf numFmtId="164" fontId="8" fillId="0" borderId="27" xfId="0" applyNumberFormat="1" applyFont="1" applyFill="1" applyBorder="1" applyAlignment="1"/>
    <xf numFmtId="49" fontId="8" fillId="0" borderId="21" xfId="0" applyNumberFormat="1" applyFont="1" applyBorder="1" applyAlignment="1">
      <alignment horizontal="right"/>
    </xf>
    <xf numFmtId="0" fontId="8" fillId="0" borderId="36" xfId="0" applyFont="1" applyBorder="1" applyAlignment="1"/>
    <xf numFmtId="0" fontId="8" fillId="0" borderId="22" xfId="0" applyFont="1" applyBorder="1" applyAlignment="1"/>
    <xf numFmtId="164" fontId="8" fillId="0" borderId="22" xfId="0" applyNumberFormat="1" applyFont="1" applyFill="1" applyBorder="1" applyAlignment="1"/>
    <xf numFmtId="164" fontId="8" fillId="0" borderId="36" xfId="0" applyNumberFormat="1" applyFont="1" applyFill="1" applyBorder="1" applyAlignment="1"/>
    <xf numFmtId="164" fontId="8" fillId="0" borderId="23" xfId="0" applyNumberFormat="1" applyFont="1" applyFill="1" applyBorder="1" applyAlignment="1"/>
    <xf numFmtId="0" fontId="9" fillId="2" borderId="15" xfId="0" applyFont="1" applyFill="1" applyBorder="1" applyAlignment="1"/>
    <xf numFmtId="0" fontId="8" fillId="0" borderId="37" xfId="0" applyFont="1" applyBorder="1" applyAlignment="1">
      <alignment vertical="center"/>
    </xf>
    <xf numFmtId="164" fontId="8" fillId="0" borderId="27" xfId="0" applyNumberFormat="1" applyFont="1" applyFill="1" applyBorder="1" applyAlignment="1">
      <alignment vertical="center"/>
    </xf>
    <xf numFmtId="164" fontId="8" fillId="0" borderId="13" xfId="0" applyNumberFormat="1" applyFont="1" applyFill="1" applyBorder="1" applyAlignment="1">
      <alignment horizontal="center" vertical="center"/>
    </xf>
    <xf numFmtId="164" fontId="8" fillId="0" borderId="2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0" xfId="0" quotePrefix="1" applyFont="1" applyFill="1" applyBorder="1" applyAlignment="1">
      <alignment horizontal="right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left" vertical="center"/>
    </xf>
    <xf numFmtId="0" fontId="7" fillId="2" borderId="40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vertical="center"/>
    </xf>
    <xf numFmtId="49" fontId="8" fillId="0" borderId="21" xfId="0" applyNumberFormat="1" applyFont="1" applyBorder="1" applyAlignment="1">
      <alignment horizontal="right" vertical="center"/>
    </xf>
    <xf numFmtId="164" fontId="8" fillId="0" borderId="22" xfId="0" applyNumberFormat="1" applyFont="1" applyFill="1" applyBorder="1" applyAlignment="1">
      <alignment vertical="center"/>
    </xf>
    <xf numFmtId="164" fontId="8" fillId="0" borderId="36" xfId="0" applyNumberFormat="1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vertical="center"/>
    </xf>
    <xf numFmtId="164" fontId="8" fillId="0" borderId="8" xfId="0" applyNumberFormat="1" applyFont="1" applyFill="1" applyBorder="1" applyAlignment="1">
      <alignment vertical="center"/>
    </xf>
    <xf numFmtId="164" fontId="8" fillId="0" borderId="21" xfId="0" applyNumberFormat="1" applyFont="1" applyFill="1" applyBorder="1" applyAlignment="1">
      <alignment vertical="center"/>
    </xf>
    <xf numFmtId="164" fontId="8" fillId="0" borderId="23" xfId="0" applyNumberFormat="1" applyFont="1" applyFill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9" fillId="0" borderId="12" xfId="0" quotePrefix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9" fillId="0" borderId="11" xfId="0" quotePrefix="1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8" fillId="2" borderId="41" xfId="0" applyFont="1" applyFill="1" applyBorder="1" applyAlignment="1">
      <alignment vertical="center"/>
    </xf>
    <xf numFmtId="0" fontId="9" fillId="0" borderId="41" xfId="0" quotePrefix="1" applyFont="1" applyFill="1" applyBorder="1" applyAlignment="1">
      <alignment horizontal="right" vertical="center"/>
    </xf>
    <xf numFmtId="0" fontId="11" fillId="2" borderId="41" xfId="0" applyFont="1" applyFill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7" fillId="0" borderId="37" xfId="0" applyFont="1" applyBorder="1" applyAlignment="1">
      <alignment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left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vertical="center" wrapText="1"/>
      <protection locked="0"/>
    </xf>
    <xf numFmtId="3" fontId="16" fillId="0" borderId="1" xfId="0" applyNumberFormat="1" applyFont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3" fontId="16" fillId="0" borderId="1" xfId="0" applyNumberFormat="1" applyFont="1" applyFill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vertical="center" wrapText="1"/>
    </xf>
    <xf numFmtId="0" fontId="14" fillId="3" borderId="1" xfId="0" applyFont="1" applyFill="1" applyBorder="1" applyAlignment="1">
      <alignment vertical="center"/>
    </xf>
    <xf numFmtId="3" fontId="16" fillId="3" borderId="1" xfId="0" applyNumberFormat="1" applyFont="1" applyFill="1" applyBorder="1" applyAlignment="1" applyProtection="1">
      <alignment vertical="center" wrapText="1"/>
      <protection locked="0"/>
    </xf>
    <xf numFmtId="0" fontId="0" fillId="3" borderId="1" xfId="0" applyFill="1" applyBorder="1"/>
    <xf numFmtId="0" fontId="15" fillId="3" borderId="1" xfId="0" applyFont="1" applyFill="1" applyBorder="1" applyAlignment="1">
      <alignment vertical="center"/>
    </xf>
    <xf numFmtId="0" fontId="12" fillId="2" borderId="1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8" fillId="0" borderId="2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8" fillId="0" borderId="13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44" xfId="0" applyFont="1" applyFill="1" applyBorder="1" applyAlignment="1">
      <alignment vertical="center"/>
    </xf>
    <xf numFmtId="0" fontId="7" fillId="0" borderId="45" xfId="0" applyFont="1" applyFill="1" applyBorder="1" applyAlignment="1">
      <alignment vertical="center"/>
    </xf>
    <xf numFmtId="0" fontId="7" fillId="0" borderId="46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8" fillId="0" borderId="36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3BD20-2FBD-4404-8665-31E257C0DFEB}">
  <dimension ref="B1:K37"/>
  <sheetViews>
    <sheetView view="pageBreakPreview" zoomScaleNormal="100" zoomScaleSheetLayoutView="100" workbookViewId="0">
      <selection activeCell="F31" sqref="F31"/>
    </sheetView>
  </sheetViews>
  <sheetFormatPr defaultRowHeight="12.75" x14ac:dyDescent="0.2"/>
  <cols>
    <col min="1" max="1" width="3.85546875" customWidth="1"/>
    <col min="2" max="2" width="14.28515625" customWidth="1"/>
    <col min="5" max="5" width="13.7109375" customWidth="1"/>
    <col min="6" max="6" width="15.7109375" customWidth="1"/>
    <col min="7" max="7" width="18.140625" customWidth="1"/>
    <col min="8" max="10" width="15.7109375" customWidth="1"/>
    <col min="11" max="11" width="4.140625" customWidth="1"/>
  </cols>
  <sheetData>
    <row r="1" spans="2:11" s="1" customFormat="1" ht="15.75" x14ac:dyDescent="0.25">
      <c r="B1" s="6"/>
      <c r="C1" s="6"/>
      <c r="D1" s="6" t="s">
        <v>0</v>
      </c>
      <c r="E1" s="6"/>
      <c r="F1" s="6"/>
      <c r="G1" s="6"/>
      <c r="H1" s="6"/>
      <c r="I1" s="6"/>
      <c r="J1" s="6"/>
      <c r="K1" s="6"/>
    </row>
    <row r="2" spans="2:11" x14ac:dyDescent="0.2">
      <c r="B2" s="5"/>
      <c r="C2" s="5"/>
      <c r="D2" s="5"/>
      <c r="E2" s="5"/>
      <c r="F2" s="5"/>
      <c r="G2" s="5"/>
      <c r="H2" s="5"/>
      <c r="I2" s="5"/>
      <c r="J2" s="5"/>
      <c r="K2" s="5"/>
    </row>
    <row r="3" spans="2:11" ht="15" x14ac:dyDescent="0.2">
      <c r="B3" s="7" t="s">
        <v>1</v>
      </c>
      <c r="C3" s="7" t="s">
        <v>2</v>
      </c>
      <c r="D3" s="7"/>
      <c r="E3" s="8"/>
      <c r="F3" s="8"/>
      <c r="G3" s="8"/>
      <c r="H3" s="8"/>
      <c r="I3" s="8"/>
      <c r="J3" s="8"/>
      <c r="K3" s="5"/>
    </row>
    <row r="4" spans="2:11" ht="13.5" thickBot="1" x14ac:dyDescent="0.25">
      <c r="B4" s="9"/>
      <c r="C4" s="207"/>
      <c r="D4" s="207"/>
      <c r="E4" s="207"/>
      <c r="F4" s="10"/>
      <c r="G4" s="207"/>
      <c r="H4" s="207"/>
      <c r="I4" s="208"/>
      <c r="J4" s="208"/>
      <c r="K4" s="209"/>
    </row>
    <row r="5" spans="2:11" ht="15" customHeight="1" x14ac:dyDescent="0.2">
      <c r="B5" s="13"/>
      <c r="C5" s="14"/>
      <c r="D5" s="14"/>
      <c r="E5" s="14"/>
      <c r="F5" s="15"/>
      <c r="G5" s="14"/>
      <c r="H5" s="14"/>
      <c r="I5" s="16"/>
      <c r="J5" s="17"/>
      <c r="K5" s="209"/>
    </row>
    <row r="6" spans="2:11" ht="15" customHeight="1" x14ac:dyDescent="0.2">
      <c r="B6" s="18" t="s">
        <v>3</v>
      </c>
      <c r="C6" s="226" t="s">
        <v>4</v>
      </c>
      <c r="D6" s="227"/>
      <c r="E6" s="227"/>
      <c r="F6" s="227"/>
      <c r="G6" s="227"/>
      <c r="H6" s="228"/>
      <c r="I6" s="19" t="s">
        <v>5</v>
      </c>
      <c r="J6" s="20" t="s">
        <v>6</v>
      </c>
      <c r="K6" s="209"/>
    </row>
    <row r="7" spans="2:11" ht="15" customHeight="1" x14ac:dyDescent="0.2">
      <c r="B7" s="21"/>
      <c r="C7" s="22"/>
      <c r="D7" s="22"/>
      <c r="E7" s="22"/>
      <c r="F7" s="22"/>
      <c r="G7" s="22"/>
      <c r="H7" s="22"/>
      <c r="I7" s="22"/>
      <c r="J7" s="23"/>
      <c r="K7" s="209"/>
    </row>
    <row r="8" spans="2:11" ht="15" customHeight="1" x14ac:dyDescent="0.2">
      <c r="B8" s="24" t="s">
        <v>7</v>
      </c>
      <c r="C8" s="226" t="s">
        <v>8</v>
      </c>
      <c r="D8" s="227"/>
      <c r="E8" s="227"/>
      <c r="F8" s="227"/>
      <c r="G8" s="227"/>
      <c r="H8" s="228"/>
      <c r="I8" s="25" t="s">
        <v>9</v>
      </c>
      <c r="J8" s="26" t="s">
        <v>10</v>
      </c>
      <c r="K8" s="209"/>
    </row>
    <row r="9" spans="2:11" ht="15" customHeight="1" x14ac:dyDescent="0.2">
      <c r="B9" s="27"/>
      <c r="C9" s="28"/>
      <c r="D9" s="28"/>
      <c r="E9" s="28"/>
      <c r="F9" s="29"/>
      <c r="G9" s="29"/>
      <c r="H9" s="29"/>
      <c r="I9" s="30"/>
      <c r="J9" s="31"/>
      <c r="K9" s="209"/>
    </row>
    <row r="10" spans="2:11" ht="15" customHeight="1" x14ac:dyDescent="0.2">
      <c r="B10" s="27"/>
      <c r="C10" s="28"/>
      <c r="D10" s="28"/>
      <c r="E10" s="28"/>
      <c r="F10" s="229" t="s">
        <v>11</v>
      </c>
      <c r="G10" s="230"/>
      <c r="H10" s="230"/>
      <c r="I10" s="230"/>
      <c r="J10" s="231"/>
      <c r="K10" s="209"/>
    </row>
    <row r="11" spans="2:11" ht="15" customHeight="1" x14ac:dyDescent="0.2">
      <c r="B11" s="27"/>
      <c r="C11" s="28"/>
      <c r="D11" s="28"/>
      <c r="E11" s="28"/>
      <c r="F11" s="32" t="s">
        <v>12</v>
      </c>
      <c r="G11" s="32" t="s">
        <v>13</v>
      </c>
      <c r="H11" s="32" t="s">
        <v>14</v>
      </c>
      <c r="I11" s="32" t="s">
        <v>15</v>
      </c>
      <c r="J11" s="33" t="s">
        <v>16</v>
      </c>
      <c r="K11" s="209"/>
    </row>
    <row r="12" spans="2:11" ht="15" customHeight="1" x14ac:dyDescent="0.2">
      <c r="B12" s="34" t="s">
        <v>17</v>
      </c>
      <c r="C12" s="35"/>
      <c r="D12" s="35"/>
      <c r="E12" s="35"/>
      <c r="F12" s="36" t="s">
        <v>18</v>
      </c>
      <c r="G12" s="36" t="s">
        <v>19</v>
      </c>
      <c r="H12" s="36" t="s">
        <v>20</v>
      </c>
      <c r="I12" s="36" t="s">
        <v>21</v>
      </c>
      <c r="J12" s="205" t="s">
        <v>22</v>
      </c>
      <c r="K12" s="209"/>
    </row>
    <row r="13" spans="2:11" ht="15" customHeight="1" x14ac:dyDescent="0.2">
      <c r="B13" s="37"/>
      <c r="C13" s="35"/>
      <c r="D13" s="35"/>
      <c r="E13" s="35"/>
      <c r="F13" s="36"/>
      <c r="G13" s="36"/>
      <c r="H13" s="36" t="s">
        <v>23</v>
      </c>
      <c r="I13" s="36" t="s">
        <v>24</v>
      </c>
      <c r="J13" s="205">
        <v>2016</v>
      </c>
      <c r="K13" s="209"/>
    </row>
    <row r="14" spans="2:11" ht="15" customHeight="1" x14ac:dyDescent="0.2">
      <c r="B14" s="38" t="s">
        <v>5</v>
      </c>
      <c r="C14" s="39" t="s">
        <v>25</v>
      </c>
      <c r="D14" s="40"/>
      <c r="E14" s="41"/>
      <c r="F14" s="36" t="s">
        <v>26</v>
      </c>
      <c r="G14" s="36">
        <v>2016</v>
      </c>
      <c r="H14" s="36">
        <v>2016</v>
      </c>
      <c r="I14" s="36">
        <v>2016</v>
      </c>
      <c r="J14" s="205"/>
      <c r="K14" s="209"/>
    </row>
    <row r="15" spans="2:11" ht="15" customHeight="1" x14ac:dyDescent="0.2">
      <c r="B15" s="42">
        <v>600</v>
      </c>
      <c r="C15" s="211" t="s">
        <v>27</v>
      </c>
      <c r="D15" s="212"/>
      <c r="E15" s="213"/>
      <c r="F15" s="43"/>
      <c r="G15" s="43">
        <v>71800</v>
      </c>
      <c r="H15" s="43">
        <v>70800</v>
      </c>
      <c r="I15" s="43">
        <v>67831.399999999994</v>
      </c>
      <c r="J15" s="44">
        <f>G15-I15</f>
        <v>3968.6000000000058</v>
      </c>
      <c r="K15" s="209"/>
    </row>
    <row r="16" spans="2:11" ht="15" customHeight="1" x14ac:dyDescent="0.2">
      <c r="B16" s="42">
        <v>601</v>
      </c>
      <c r="C16" s="211" t="s">
        <v>28</v>
      </c>
      <c r="D16" s="212"/>
      <c r="E16" s="213"/>
      <c r="F16" s="43"/>
      <c r="G16" s="43">
        <v>10200</v>
      </c>
      <c r="H16" s="43">
        <v>9200</v>
      </c>
      <c r="I16" s="43">
        <v>8428</v>
      </c>
      <c r="J16" s="44">
        <f>G16-I16</f>
        <v>1772</v>
      </c>
      <c r="K16" s="209"/>
    </row>
    <row r="17" spans="2:11" ht="15" customHeight="1" x14ac:dyDescent="0.2">
      <c r="B17" s="42">
        <v>602</v>
      </c>
      <c r="C17" s="211" t="s">
        <v>29</v>
      </c>
      <c r="D17" s="212"/>
      <c r="E17" s="213"/>
      <c r="F17" s="43"/>
      <c r="G17" s="43">
        <v>29500</v>
      </c>
      <c r="H17" s="43">
        <v>31395</v>
      </c>
      <c r="I17" s="43">
        <v>30743.9</v>
      </c>
      <c r="J17" s="44">
        <f>G17-I17</f>
        <v>-1243.9000000000015</v>
      </c>
      <c r="K17" s="209"/>
    </row>
    <row r="18" spans="2:11" ht="15" customHeight="1" x14ac:dyDescent="0.2">
      <c r="B18" s="42">
        <v>603</v>
      </c>
      <c r="C18" s="211" t="s">
        <v>30</v>
      </c>
      <c r="D18" s="212"/>
      <c r="E18" s="213"/>
      <c r="F18" s="43"/>
      <c r="G18" s="43"/>
      <c r="H18" s="43"/>
      <c r="I18" s="43"/>
      <c r="J18" s="44"/>
      <c r="K18" s="209"/>
    </row>
    <row r="19" spans="2:11" ht="15" customHeight="1" x14ac:dyDescent="0.2">
      <c r="B19" s="42">
        <v>604</v>
      </c>
      <c r="C19" s="211" t="s">
        <v>31</v>
      </c>
      <c r="D19" s="212"/>
      <c r="E19" s="213"/>
      <c r="F19" s="43"/>
      <c r="G19" s="43"/>
      <c r="H19" s="43"/>
      <c r="I19" s="43"/>
      <c r="J19" s="44"/>
      <c r="K19" s="209"/>
    </row>
    <row r="20" spans="2:11" ht="15" customHeight="1" x14ac:dyDescent="0.2">
      <c r="B20" s="42">
        <v>605</v>
      </c>
      <c r="C20" s="211" t="s">
        <v>32</v>
      </c>
      <c r="D20" s="212"/>
      <c r="E20" s="213"/>
      <c r="F20" s="43"/>
      <c r="G20" s="43">
        <v>500</v>
      </c>
      <c r="H20" s="43">
        <v>500</v>
      </c>
      <c r="I20" s="43">
        <v>462.6</v>
      </c>
      <c r="J20" s="44">
        <f>G20-I20</f>
        <v>37.399999999999977</v>
      </c>
      <c r="K20" s="209"/>
    </row>
    <row r="21" spans="2:11" ht="15" customHeight="1" x14ac:dyDescent="0.2">
      <c r="B21" s="42">
        <v>606</v>
      </c>
      <c r="C21" s="211" t="s">
        <v>33</v>
      </c>
      <c r="D21" s="212"/>
      <c r="E21" s="213"/>
      <c r="F21" s="43"/>
      <c r="G21" s="43"/>
      <c r="H21" s="43">
        <v>462.9</v>
      </c>
      <c r="I21" s="43">
        <v>462.9</v>
      </c>
      <c r="J21" s="44">
        <f>G21-I21</f>
        <v>-462.9</v>
      </c>
      <c r="K21" s="209"/>
    </row>
    <row r="22" spans="2:11" ht="15" customHeight="1" x14ac:dyDescent="0.2">
      <c r="B22" s="45" t="s">
        <v>34</v>
      </c>
      <c r="C22" s="223" t="s">
        <v>35</v>
      </c>
      <c r="D22" s="224"/>
      <c r="E22" s="225"/>
      <c r="F22" s="46"/>
      <c r="G22" s="46">
        <f>G15+G16+G17+G18+G19+G20+G21</f>
        <v>112000</v>
      </c>
      <c r="H22" s="46">
        <f>H15+H16+H17+H18+H19+H20+H21</f>
        <v>112357.9</v>
      </c>
      <c r="I22" s="46">
        <f>I15+I16+I17+I18+I19+I20+I21</f>
        <v>107928.79999999999</v>
      </c>
      <c r="J22" s="47">
        <f>J15+J16+J17+J18+J19+J20+J21</f>
        <v>4071.2000000000039</v>
      </c>
      <c r="K22" s="209"/>
    </row>
    <row r="23" spans="2:11" ht="15" customHeight="1" x14ac:dyDescent="0.2">
      <c r="B23" s="42">
        <v>230</v>
      </c>
      <c r="C23" s="211" t="s">
        <v>36</v>
      </c>
      <c r="D23" s="212"/>
      <c r="E23" s="213"/>
      <c r="F23" s="43"/>
      <c r="G23" s="43"/>
      <c r="H23" s="43"/>
      <c r="I23" s="43"/>
      <c r="J23" s="44"/>
      <c r="K23" s="209"/>
    </row>
    <row r="24" spans="2:11" ht="15" customHeight="1" x14ac:dyDescent="0.2">
      <c r="B24" s="42">
        <v>231</v>
      </c>
      <c r="C24" s="211" t="s">
        <v>37</v>
      </c>
      <c r="D24" s="212"/>
      <c r="E24" s="213"/>
      <c r="F24" s="43"/>
      <c r="G24" s="43">
        <v>4000</v>
      </c>
      <c r="H24" s="43">
        <v>4000</v>
      </c>
      <c r="I24" s="43">
        <v>3956.9</v>
      </c>
      <c r="J24" s="44">
        <f>H24-I24</f>
        <v>43.099999999999909</v>
      </c>
      <c r="K24" s="209"/>
    </row>
    <row r="25" spans="2:11" ht="15" customHeight="1" x14ac:dyDescent="0.2">
      <c r="B25" s="42">
        <v>232</v>
      </c>
      <c r="C25" s="211" t="s">
        <v>38</v>
      </c>
      <c r="D25" s="212"/>
      <c r="E25" s="213"/>
      <c r="F25" s="43"/>
      <c r="G25" s="43"/>
      <c r="H25" s="43"/>
      <c r="I25" s="43"/>
      <c r="J25" s="44"/>
      <c r="K25" s="209"/>
    </row>
    <row r="26" spans="2:11" ht="15" customHeight="1" x14ac:dyDescent="0.2">
      <c r="B26" s="45" t="s">
        <v>39</v>
      </c>
      <c r="C26" s="223" t="s">
        <v>40</v>
      </c>
      <c r="D26" s="224"/>
      <c r="E26" s="225"/>
      <c r="F26" s="46"/>
      <c r="G26" s="46">
        <f>G23+G24+G25</f>
        <v>4000</v>
      </c>
      <c r="H26" s="46">
        <f>H23+H24+H25</f>
        <v>4000</v>
      </c>
      <c r="I26" s="46">
        <f>I23+I24+I25</f>
        <v>3956.9</v>
      </c>
      <c r="J26" s="47">
        <f>H26-I26</f>
        <v>43.099999999999909</v>
      </c>
      <c r="K26" s="209"/>
    </row>
    <row r="27" spans="2:11" ht="15" customHeight="1" x14ac:dyDescent="0.2">
      <c r="B27" s="42"/>
      <c r="C27" s="211"/>
      <c r="D27" s="212"/>
      <c r="E27" s="213"/>
      <c r="F27" s="48"/>
      <c r="G27" s="48"/>
      <c r="H27" s="48"/>
      <c r="I27" s="48"/>
      <c r="J27" s="49"/>
      <c r="K27" s="209"/>
    </row>
    <row r="28" spans="2:11" ht="15" customHeight="1" thickBot="1" x14ac:dyDescent="0.25">
      <c r="B28" s="50" t="s">
        <v>41</v>
      </c>
      <c r="C28" s="214" t="s">
        <v>42</v>
      </c>
      <c r="D28" s="215"/>
      <c r="E28" s="216"/>
      <c r="F28" s="51"/>
      <c r="G28" s="51">
        <f>G22+G26</f>
        <v>116000</v>
      </c>
      <c r="H28" s="51">
        <f>H22+H26</f>
        <v>116357.9</v>
      </c>
      <c r="I28" s="51">
        <f>I22+I26</f>
        <v>111885.69999999998</v>
      </c>
      <c r="J28" s="52">
        <f>J22+J26</f>
        <v>4114.3000000000038</v>
      </c>
      <c r="K28" s="209"/>
    </row>
    <row r="29" spans="2:11" ht="15" customHeight="1" thickBot="1" x14ac:dyDescent="0.25">
      <c r="B29" s="53"/>
      <c r="C29" s="53"/>
      <c r="D29" s="53"/>
      <c r="E29" s="53"/>
      <c r="F29" s="53"/>
      <c r="G29" s="53"/>
      <c r="H29" s="53"/>
      <c r="I29" s="53"/>
      <c r="J29" s="53"/>
      <c r="K29" s="209"/>
    </row>
    <row r="30" spans="2:11" ht="15" customHeight="1" thickBot="1" x14ac:dyDescent="0.25">
      <c r="B30" s="54" t="s">
        <v>43</v>
      </c>
      <c r="C30" s="55"/>
      <c r="D30" s="55"/>
      <c r="E30" s="55"/>
      <c r="F30" s="55"/>
      <c r="G30" s="55">
        <v>0</v>
      </c>
      <c r="H30" s="55"/>
      <c r="I30" s="55">
        <v>0</v>
      </c>
      <c r="J30" s="56">
        <v>0</v>
      </c>
      <c r="K30" s="5"/>
    </row>
    <row r="31" spans="2:11" ht="15" customHeight="1" thickBot="1" x14ac:dyDescent="0.25">
      <c r="B31" s="8"/>
      <c r="C31" s="8"/>
      <c r="D31" s="8"/>
      <c r="E31" s="8"/>
      <c r="F31" s="8"/>
      <c r="G31" s="8"/>
      <c r="H31" s="8"/>
      <c r="I31" s="8"/>
      <c r="J31" s="8"/>
      <c r="K31" s="5"/>
    </row>
    <row r="32" spans="2:11" ht="15" customHeight="1" thickBot="1" x14ac:dyDescent="0.25">
      <c r="B32" s="57" t="s">
        <v>44</v>
      </c>
      <c r="C32" s="55"/>
      <c r="D32" s="55"/>
      <c r="E32" s="55"/>
      <c r="F32" s="55"/>
      <c r="G32" s="55">
        <f>G28+G30</f>
        <v>116000</v>
      </c>
      <c r="H32" s="55">
        <f>H28+H30</f>
        <v>116357.9</v>
      </c>
      <c r="I32" s="55">
        <f>I28+I30</f>
        <v>111885.69999999998</v>
      </c>
      <c r="J32" s="56">
        <f>G32-I32</f>
        <v>4114.3000000000175</v>
      </c>
      <c r="K32" s="12"/>
    </row>
    <row r="33" spans="2:11" ht="15" customHeight="1" x14ac:dyDescent="0.2">
      <c r="B33" s="8"/>
      <c r="C33" s="8"/>
      <c r="D33" s="8"/>
      <c r="E33" s="8"/>
      <c r="F33" s="8"/>
      <c r="G33" s="8"/>
      <c r="H33" s="8"/>
      <c r="I33" s="8"/>
      <c r="J33" s="8"/>
      <c r="K33" s="5"/>
    </row>
    <row r="34" spans="2:11" ht="20.100000000000001" customHeight="1" x14ac:dyDescent="0.2">
      <c r="B34" s="217" t="s">
        <v>45</v>
      </c>
      <c r="C34" s="48" t="s">
        <v>25</v>
      </c>
      <c r="D34" s="58" t="s">
        <v>46</v>
      </c>
      <c r="E34" s="59"/>
      <c r="F34" s="220" t="s">
        <v>47</v>
      </c>
      <c r="G34" s="58" t="s">
        <v>48</v>
      </c>
      <c r="H34" s="58" t="s">
        <v>46</v>
      </c>
      <c r="I34" s="60"/>
      <c r="J34" s="59"/>
      <c r="K34" s="5"/>
    </row>
    <row r="35" spans="2:11" ht="20.100000000000001" customHeight="1" x14ac:dyDescent="0.2">
      <c r="B35" s="218"/>
      <c r="C35" s="48" t="s">
        <v>49</v>
      </c>
      <c r="D35" s="58"/>
      <c r="E35" s="59"/>
      <c r="F35" s="221"/>
      <c r="G35" s="58" t="s">
        <v>49</v>
      </c>
      <c r="H35" s="61"/>
      <c r="I35" s="62"/>
      <c r="J35" s="63"/>
      <c r="K35" s="5"/>
    </row>
    <row r="36" spans="2:11" ht="20.100000000000001" customHeight="1" x14ac:dyDescent="0.2">
      <c r="B36" s="219"/>
      <c r="C36" s="48" t="s">
        <v>50</v>
      </c>
      <c r="D36" s="64" t="s">
        <v>51</v>
      </c>
      <c r="E36" s="65"/>
      <c r="F36" s="222"/>
      <c r="G36" s="58" t="s">
        <v>50</v>
      </c>
      <c r="H36" s="58" t="s">
        <v>51</v>
      </c>
      <c r="I36" s="60"/>
      <c r="J36" s="59"/>
      <c r="K36" s="5"/>
    </row>
    <row r="37" spans="2:11" ht="15" customHeight="1" x14ac:dyDescent="0.2">
      <c r="B37" s="11"/>
      <c r="C37" s="11"/>
      <c r="D37" s="11"/>
      <c r="E37" s="11"/>
      <c r="F37" s="11"/>
      <c r="G37" s="11"/>
      <c r="H37" s="11"/>
      <c r="I37" s="11"/>
      <c r="J37" s="11"/>
      <c r="K37" s="5"/>
    </row>
  </sheetData>
  <mergeCells count="19">
    <mergeCell ref="C18:E18"/>
    <mergeCell ref="C19:E19"/>
    <mergeCell ref="C20:E20"/>
    <mergeCell ref="C6:H6"/>
    <mergeCell ref="C8:H8"/>
    <mergeCell ref="F10:J10"/>
    <mergeCell ref="C15:E15"/>
    <mergeCell ref="C16:E16"/>
    <mergeCell ref="C17:E17"/>
    <mergeCell ref="C21:E21"/>
    <mergeCell ref="C28:E28"/>
    <mergeCell ref="B34:B36"/>
    <mergeCell ref="F34:F36"/>
    <mergeCell ref="C24:E24"/>
    <mergeCell ref="C25:E25"/>
    <mergeCell ref="C26:E26"/>
    <mergeCell ref="C27:E27"/>
    <mergeCell ref="C22:E22"/>
    <mergeCell ref="C23:E23"/>
  </mergeCells>
  <phoneticPr fontId="3" type="noConversion"/>
  <printOptions horizontalCentered="1" verticalCentered="1"/>
  <pageMargins left="0.49803149600000002" right="0.49803149600000002" top="0.48" bottom="0.484251969" header="0.32" footer="0.511811023622047"/>
  <pageSetup paperSize="9" scale="96" orientation="landscape" r:id="rId1"/>
  <headerFooter alignWithMargins="0">
    <oddFooter>&amp;C9 - &amp;P</oddFooter>
  </headerFooter>
  <ignoredErrors>
    <ignoredError sqref="J6 J8 E11:I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A7F2E-C968-431C-8D8C-FB3B6E22835A}">
  <dimension ref="A1:K28"/>
  <sheetViews>
    <sheetView view="pageBreakPreview" zoomScaleNormal="100" zoomScaleSheetLayoutView="100" workbookViewId="0">
      <selection activeCell="D27" sqref="D27"/>
    </sheetView>
  </sheetViews>
  <sheetFormatPr defaultRowHeight="12.75" x14ac:dyDescent="0.2"/>
  <cols>
    <col min="1" max="1" width="4.42578125" customWidth="1"/>
    <col min="2" max="2" width="15" customWidth="1"/>
    <col min="5" max="5" width="25.140625" customWidth="1"/>
    <col min="6" max="6" width="15" customWidth="1"/>
    <col min="7" max="9" width="15.7109375" customWidth="1"/>
    <col min="10" max="10" width="14" customWidth="1"/>
    <col min="11" max="11" width="5.140625" customWidth="1"/>
  </cols>
  <sheetData>
    <row r="1" spans="1:11" ht="15.75" x14ac:dyDescent="0.25">
      <c r="A1" s="1"/>
      <c r="B1" s="1"/>
      <c r="C1" s="67"/>
      <c r="D1" s="67"/>
      <c r="E1" s="67"/>
      <c r="F1" s="67"/>
      <c r="G1" s="67"/>
      <c r="H1" s="67"/>
      <c r="I1" s="67"/>
      <c r="J1" s="67"/>
      <c r="K1" s="67"/>
    </row>
    <row r="2" spans="1:11" ht="15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s="1" customFormat="1" ht="15.75" x14ac:dyDescent="0.25">
      <c r="C3" s="1" t="s">
        <v>52</v>
      </c>
    </row>
    <row r="4" spans="1:11" ht="15" x14ac:dyDescent="0.2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ht="15.75" x14ac:dyDescent="0.25">
      <c r="A5" s="67"/>
      <c r="B5" s="1" t="s">
        <v>53</v>
      </c>
      <c r="C5" s="1"/>
      <c r="D5" s="1"/>
      <c r="E5" s="67"/>
      <c r="F5" s="67"/>
      <c r="G5" s="67"/>
      <c r="H5" s="67"/>
      <c r="I5" s="67"/>
      <c r="J5" s="67"/>
      <c r="K5" s="67"/>
    </row>
    <row r="6" spans="1:11" ht="15.75" x14ac:dyDescent="0.25">
      <c r="A6" s="67"/>
      <c r="B6" s="1"/>
      <c r="C6" s="67"/>
      <c r="D6" s="67"/>
      <c r="E6" s="67"/>
      <c r="F6" s="67"/>
      <c r="G6" s="67"/>
      <c r="H6" s="67"/>
      <c r="I6" s="67"/>
      <c r="J6" s="67"/>
      <c r="K6" s="67"/>
    </row>
    <row r="7" spans="1:11" ht="13.5" thickBot="1" x14ac:dyDescent="0.25">
      <c r="B7" s="210"/>
      <c r="C7" s="210"/>
      <c r="D7" s="210"/>
      <c r="E7" s="210"/>
      <c r="F7" s="210"/>
      <c r="G7" s="210"/>
      <c r="H7" s="210"/>
      <c r="I7" s="210"/>
      <c r="J7" s="210"/>
      <c r="K7" s="210"/>
    </row>
    <row r="8" spans="1:11" ht="15" customHeight="1" x14ac:dyDescent="0.2">
      <c r="B8" s="81"/>
      <c r="C8" s="14"/>
      <c r="D8" s="14"/>
      <c r="E8" s="14"/>
      <c r="F8" s="14"/>
      <c r="G8" s="14"/>
      <c r="H8" s="14"/>
      <c r="I8" s="14"/>
      <c r="J8" s="82"/>
      <c r="K8" s="210"/>
    </row>
    <row r="9" spans="1:11" ht="15" customHeight="1" x14ac:dyDescent="0.2">
      <c r="B9" s="24" t="s">
        <v>54</v>
      </c>
      <c r="C9" s="232" t="s">
        <v>55</v>
      </c>
      <c r="D9" s="233"/>
      <c r="E9" s="233"/>
      <c r="F9" s="233"/>
      <c r="G9" s="234"/>
      <c r="H9" s="200"/>
      <c r="I9" s="25" t="s">
        <v>56</v>
      </c>
      <c r="J9" s="49">
        <v>1030001</v>
      </c>
      <c r="K9" s="210"/>
    </row>
    <row r="10" spans="1:11" ht="15" customHeight="1" x14ac:dyDescent="0.2">
      <c r="B10" s="83"/>
      <c r="C10" s="35"/>
      <c r="D10" s="35"/>
      <c r="E10" s="35"/>
      <c r="F10" s="22"/>
      <c r="G10" s="22"/>
      <c r="H10" s="22"/>
      <c r="I10" s="84"/>
      <c r="J10" s="23"/>
      <c r="K10" s="210"/>
    </row>
    <row r="11" spans="1:11" ht="20.100000000000001" customHeight="1" x14ac:dyDescent="0.2">
      <c r="B11" s="83"/>
      <c r="C11" s="35"/>
      <c r="D11" s="35"/>
      <c r="E11" s="35"/>
      <c r="F11" s="229" t="s">
        <v>57</v>
      </c>
      <c r="G11" s="230"/>
      <c r="H11" s="230"/>
      <c r="I11" s="230"/>
      <c r="J11" s="231"/>
      <c r="K11" s="210"/>
    </row>
    <row r="12" spans="1:11" ht="15" customHeight="1" x14ac:dyDescent="0.2">
      <c r="B12" s="83"/>
      <c r="C12" s="84"/>
      <c r="D12" s="84"/>
      <c r="E12" s="84"/>
      <c r="F12" s="85"/>
      <c r="G12" s="85"/>
      <c r="H12" s="86" t="s">
        <v>20</v>
      </c>
      <c r="I12" s="85" t="s">
        <v>21</v>
      </c>
      <c r="J12" s="204" t="s">
        <v>58</v>
      </c>
      <c r="K12" s="210"/>
    </row>
    <row r="13" spans="1:11" ht="15" customHeight="1" x14ac:dyDescent="0.2">
      <c r="B13" s="87" t="s">
        <v>59</v>
      </c>
      <c r="C13" s="84"/>
      <c r="D13" s="84"/>
      <c r="E13" s="84"/>
      <c r="F13" s="36" t="s">
        <v>60</v>
      </c>
      <c r="G13" s="36" t="s">
        <v>61</v>
      </c>
      <c r="H13" s="36" t="s">
        <v>23</v>
      </c>
      <c r="I13" s="36" t="s">
        <v>24</v>
      </c>
      <c r="J13" s="205" t="s">
        <v>22</v>
      </c>
      <c r="K13" s="210"/>
    </row>
    <row r="14" spans="1:11" ht="15" customHeight="1" x14ac:dyDescent="0.2">
      <c r="B14" s="88" t="s">
        <v>9</v>
      </c>
      <c r="C14" s="89" t="s">
        <v>25</v>
      </c>
      <c r="D14" s="90"/>
      <c r="E14" s="90"/>
      <c r="F14" s="36" t="s">
        <v>26</v>
      </c>
      <c r="G14" s="36">
        <v>2016</v>
      </c>
      <c r="H14" s="36">
        <v>2016</v>
      </c>
      <c r="I14" s="36">
        <v>2016</v>
      </c>
      <c r="J14" s="205">
        <v>2016</v>
      </c>
      <c r="K14" s="210"/>
    </row>
    <row r="15" spans="1:11" ht="15" customHeight="1" x14ac:dyDescent="0.2">
      <c r="B15" s="91" t="s">
        <v>62</v>
      </c>
      <c r="C15" s="211" t="s">
        <v>8</v>
      </c>
      <c r="D15" s="212"/>
      <c r="E15" s="213"/>
      <c r="F15" s="92"/>
      <c r="G15" s="92">
        <v>116000</v>
      </c>
      <c r="H15" s="92">
        <v>116357.9</v>
      </c>
      <c r="I15" s="92">
        <v>111885.7</v>
      </c>
      <c r="J15" s="93">
        <f>H15-I15</f>
        <v>4472.1999999999971</v>
      </c>
      <c r="K15" s="210"/>
    </row>
    <row r="16" spans="1:11" ht="15" customHeight="1" x14ac:dyDescent="0.2">
      <c r="B16" s="91"/>
      <c r="C16" s="211"/>
      <c r="D16" s="212"/>
      <c r="E16" s="213"/>
      <c r="F16" s="92"/>
      <c r="G16" s="92"/>
      <c r="H16" s="92"/>
      <c r="I16" s="92"/>
      <c r="J16" s="93"/>
      <c r="K16" s="210"/>
    </row>
    <row r="17" spans="2:11" ht="15" customHeight="1" x14ac:dyDescent="0.2">
      <c r="B17" s="91"/>
      <c r="C17" s="211"/>
      <c r="D17" s="212"/>
      <c r="E17" s="213"/>
      <c r="F17" s="92"/>
      <c r="G17" s="92"/>
      <c r="H17" s="92"/>
      <c r="I17" s="92"/>
      <c r="J17" s="93"/>
      <c r="K17" s="210"/>
    </row>
    <row r="18" spans="2:11" ht="15" customHeight="1" x14ac:dyDescent="0.2">
      <c r="B18" s="91"/>
      <c r="C18" s="211"/>
      <c r="D18" s="212"/>
      <c r="E18" s="213"/>
      <c r="F18" s="92"/>
      <c r="G18" s="92"/>
      <c r="H18" s="92"/>
      <c r="I18" s="92"/>
      <c r="J18" s="93"/>
      <c r="K18" s="210"/>
    </row>
    <row r="19" spans="2:11" ht="15" customHeight="1" x14ac:dyDescent="0.2">
      <c r="B19" s="91"/>
      <c r="C19" s="211"/>
      <c r="D19" s="212"/>
      <c r="E19" s="213"/>
      <c r="F19" s="92"/>
      <c r="G19" s="92"/>
      <c r="H19" s="92"/>
      <c r="I19" s="92"/>
      <c r="J19" s="93"/>
      <c r="K19" s="210"/>
    </row>
    <row r="20" spans="2:11" ht="15" customHeight="1" x14ac:dyDescent="0.2">
      <c r="B20" s="91"/>
      <c r="C20" s="211"/>
      <c r="D20" s="212"/>
      <c r="E20" s="213"/>
      <c r="F20" s="92"/>
      <c r="G20" s="92"/>
      <c r="H20" s="92"/>
      <c r="I20" s="92"/>
      <c r="J20" s="93"/>
      <c r="K20" s="210"/>
    </row>
    <row r="21" spans="2:11" ht="15" customHeight="1" x14ac:dyDescent="0.2">
      <c r="B21" s="91"/>
      <c r="C21" s="211"/>
      <c r="D21" s="212"/>
      <c r="E21" s="213"/>
      <c r="F21" s="92"/>
      <c r="G21" s="92"/>
      <c r="H21" s="92"/>
      <c r="I21" s="92"/>
      <c r="J21" s="93"/>
      <c r="K21" s="210"/>
    </row>
    <row r="22" spans="2:11" ht="15" customHeight="1" thickBot="1" x14ac:dyDescent="0.25">
      <c r="B22" s="91" t="s">
        <v>63</v>
      </c>
      <c r="C22" s="211" t="s">
        <v>63</v>
      </c>
      <c r="D22" s="212"/>
      <c r="E22" s="213"/>
      <c r="F22" s="92" t="s">
        <v>63</v>
      </c>
      <c r="G22" s="92" t="s">
        <v>63</v>
      </c>
      <c r="H22" s="92"/>
      <c r="I22" s="92" t="s">
        <v>63</v>
      </c>
      <c r="J22" s="93" t="s">
        <v>63</v>
      </c>
      <c r="K22" s="210"/>
    </row>
    <row r="23" spans="2:11" ht="15" customHeight="1" thickBot="1" x14ac:dyDescent="0.25">
      <c r="B23" s="236" t="s">
        <v>64</v>
      </c>
      <c r="C23" s="237"/>
      <c r="D23" s="237"/>
      <c r="E23" s="238"/>
      <c r="F23" s="94">
        <f>F15</f>
        <v>0</v>
      </c>
      <c r="G23" s="94">
        <f>G15</f>
        <v>116000</v>
      </c>
      <c r="H23" s="94">
        <f>H15</f>
        <v>116357.9</v>
      </c>
      <c r="I23" s="94">
        <f>I15</f>
        <v>111885.7</v>
      </c>
      <c r="J23" s="95">
        <f>J15</f>
        <v>4472.1999999999971</v>
      </c>
      <c r="K23" s="210"/>
    </row>
    <row r="24" spans="2:11" ht="15" customHeight="1" x14ac:dyDescent="0.2">
      <c r="B24" s="210"/>
      <c r="C24" s="210"/>
      <c r="D24" s="210"/>
      <c r="E24" s="210"/>
      <c r="F24" s="210"/>
      <c r="G24" s="210"/>
      <c r="H24" s="210"/>
      <c r="I24" s="210"/>
      <c r="J24" s="210"/>
      <c r="K24" s="210"/>
    </row>
    <row r="25" spans="2:11" ht="20.100000000000001" customHeight="1" x14ac:dyDescent="0.2">
      <c r="B25" s="220" t="s">
        <v>65</v>
      </c>
      <c r="C25" s="48" t="s">
        <v>25</v>
      </c>
      <c r="D25" s="58" t="s">
        <v>46</v>
      </c>
      <c r="E25" s="59"/>
      <c r="F25" s="235"/>
      <c r="G25" s="80"/>
      <c r="H25" s="80"/>
      <c r="I25" s="80"/>
      <c r="J25" s="80"/>
      <c r="K25" s="80"/>
    </row>
    <row r="26" spans="2:11" ht="20.100000000000001" customHeight="1" x14ac:dyDescent="0.2">
      <c r="B26" s="221"/>
      <c r="C26" s="48" t="s">
        <v>49</v>
      </c>
      <c r="D26" s="58"/>
      <c r="E26" s="59"/>
      <c r="F26" s="235"/>
      <c r="G26" s="80"/>
      <c r="H26" s="80"/>
      <c r="I26" s="80"/>
      <c r="J26" s="80"/>
      <c r="K26" s="80"/>
    </row>
    <row r="27" spans="2:11" ht="20.100000000000001" customHeight="1" x14ac:dyDescent="0.2">
      <c r="B27" s="222"/>
      <c r="C27" s="48" t="s">
        <v>50</v>
      </c>
      <c r="D27" s="64" t="s">
        <v>51</v>
      </c>
      <c r="E27" s="65"/>
      <c r="F27" s="235"/>
      <c r="G27" s="80"/>
      <c r="H27" s="80"/>
      <c r="I27" s="80"/>
      <c r="J27" s="80"/>
      <c r="K27" s="80"/>
    </row>
    <row r="28" spans="2:11" x14ac:dyDescent="0.2">
      <c r="B28" s="210"/>
      <c r="C28" s="210"/>
      <c r="D28" s="210"/>
      <c r="E28" s="210"/>
      <c r="F28" s="210"/>
      <c r="G28" s="210"/>
      <c r="H28" s="210"/>
      <c r="I28" s="210"/>
      <c r="J28" s="210"/>
      <c r="K28" s="210"/>
    </row>
  </sheetData>
  <mergeCells count="13">
    <mergeCell ref="C18:E18"/>
    <mergeCell ref="C19:E19"/>
    <mergeCell ref="C20:E20"/>
    <mergeCell ref="F25:F27"/>
    <mergeCell ref="C21:E21"/>
    <mergeCell ref="C22:E22"/>
    <mergeCell ref="B23:E23"/>
    <mergeCell ref="B25:B27"/>
    <mergeCell ref="C9:G9"/>
    <mergeCell ref="F11:J11"/>
    <mergeCell ref="C15:E15"/>
    <mergeCell ref="C16:E16"/>
    <mergeCell ref="C17:E17"/>
  </mergeCells>
  <phoneticPr fontId="3" type="noConversion"/>
  <printOptions horizontalCentered="1" verticalCentered="1"/>
  <pageMargins left="0.49803149600000002" right="0.49803149600000002" top="0.484251969" bottom="0.484251969" header="0.511811023622047" footer="0.511811023622047"/>
  <pageSetup paperSize="9" scale="96" orientation="landscape" r:id="rId1"/>
  <headerFooter alignWithMargins="0">
    <oddFooter>&amp;C9 - &amp;P</oddFooter>
  </headerFooter>
  <ignoredErrors>
    <ignoredError sqref="B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860F-142A-4023-9D77-332E7CA76DC6}">
  <dimension ref="A1:K30"/>
  <sheetViews>
    <sheetView view="pageBreakPreview" zoomScaleNormal="100" zoomScaleSheetLayoutView="100" workbookViewId="0">
      <selection activeCell="D25" sqref="D25"/>
    </sheetView>
  </sheetViews>
  <sheetFormatPr defaultRowHeight="12.75" x14ac:dyDescent="0.2"/>
  <cols>
    <col min="1" max="1" width="14.140625" customWidth="1"/>
    <col min="2" max="2" width="35.5703125" customWidth="1"/>
    <col min="3" max="3" width="16.28515625" customWidth="1"/>
    <col min="4" max="4" width="14.7109375" customWidth="1"/>
    <col min="5" max="5" width="16.28515625" customWidth="1"/>
    <col min="6" max="6" width="17.42578125" customWidth="1"/>
    <col min="7" max="7" width="11.140625" customWidth="1"/>
    <col min="8" max="8" width="11.7109375" customWidth="1"/>
    <col min="9" max="9" width="11" customWidth="1"/>
    <col min="10" max="10" width="13.7109375" customWidth="1"/>
  </cols>
  <sheetData>
    <row r="1" spans="1:11" ht="15" customHeight="1" x14ac:dyDescent="0.25">
      <c r="A1" s="1"/>
      <c r="B1" s="67"/>
      <c r="C1" s="67"/>
      <c r="D1" s="67"/>
      <c r="E1" s="67"/>
      <c r="F1" s="67"/>
      <c r="G1" s="67"/>
      <c r="H1" s="67"/>
      <c r="I1" s="67"/>
      <c r="J1" s="67"/>
    </row>
    <row r="2" spans="1:11" s="1" customFormat="1" ht="15" customHeight="1" x14ac:dyDescent="0.25">
      <c r="B2" s="1" t="s">
        <v>66</v>
      </c>
    </row>
    <row r="3" spans="1:11" ht="15" customHeight="1" x14ac:dyDescent="0.25">
      <c r="A3" s="1"/>
      <c r="B3" s="67"/>
      <c r="C3" s="67"/>
      <c r="D3" s="67"/>
      <c r="E3" s="67"/>
      <c r="F3" s="67"/>
      <c r="G3" s="67"/>
      <c r="H3" s="67"/>
      <c r="I3" s="67"/>
      <c r="J3" s="67"/>
    </row>
    <row r="4" spans="1:11" ht="15" customHeight="1" x14ac:dyDescent="0.25">
      <c r="A4" s="1"/>
      <c r="B4" s="1"/>
      <c r="C4" s="1"/>
      <c r="D4" s="67"/>
      <c r="E4" s="67"/>
      <c r="F4" s="67"/>
      <c r="G4" s="67"/>
      <c r="H4" s="67"/>
      <c r="I4" s="67"/>
      <c r="J4" s="67"/>
    </row>
    <row r="5" spans="1:11" ht="15" customHeight="1" x14ac:dyDescent="0.25">
      <c r="A5" s="1" t="s">
        <v>67</v>
      </c>
      <c r="B5" s="1"/>
      <c r="C5" s="67"/>
      <c r="D5" s="67"/>
      <c r="E5" s="67"/>
      <c r="F5" s="67"/>
      <c r="G5" s="67"/>
      <c r="H5" s="67"/>
      <c r="I5" s="67"/>
      <c r="J5" s="67"/>
    </row>
    <row r="6" spans="1:11" ht="15" customHeight="1" thickBot="1" x14ac:dyDescent="0.2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</row>
    <row r="7" spans="1:11" ht="15" customHeight="1" x14ac:dyDescent="0.25">
      <c r="A7" s="96"/>
      <c r="B7" s="97"/>
      <c r="C7" s="97"/>
      <c r="D7" s="98"/>
      <c r="E7" s="98"/>
      <c r="F7" s="97"/>
      <c r="G7" s="99"/>
      <c r="H7" s="99"/>
      <c r="I7" s="100"/>
      <c r="J7" s="68"/>
      <c r="K7" s="210"/>
    </row>
    <row r="8" spans="1:11" ht="15" customHeight="1" x14ac:dyDescent="0.25">
      <c r="A8" s="101" t="s">
        <v>3</v>
      </c>
      <c r="B8" s="242" t="s">
        <v>68</v>
      </c>
      <c r="C8" s="243"/>
      <c r="D8" s="243"/>
      <c r="E8" s="243"/>
      <c r="F8" s="244"/>
      <c r="G8" s="102" t="s">
        <v>5</v>
      </c>
      <c r="H8" s="102">
        <v>1030001</v>
      </c>
      <c r="I8" s="71"/>
      <c r="J8" s="103"/>
      <c r="K8" s="210"/>
    </row>
    <row r="9" spans="1:11" ht="15" customHeight="1" x14ac:dyDescent="0.2">
      <c r="A9" s="104"/>
      <c r="B9" s="71"/>
      <c r="C9" s="71"/>
      <c r="D9" s="71"/>
      <c r="E9" s="71"/>
      <c r="F9" s="71"/>
      <c r="G9" s="71"/>
      <c r="H9" s="71"/>
      <c r="I9" s="71"/>
      <c r="J9" s="103"/>
      <c r="K9" s="210"/>
    </row>
    <row r="10" spans="1:11" ht="15" customHeight="1" x14ac:dyDescent="0.25">
      <c r="A10" s="69" t="s">
        <v>7</v>
      </c>
      <c r="B10" s="242" t="s">
        <v>8</v>
      </c>
      <c r="C10" s="243"/>
      <c r="D10" s="243"/>
      <c r="E10" s="243"/>
      <c r="F10" s="244"/>
      <c r="G10" s="70" t="s">
        <v>9</v>
      </c>
      <c r="H10" s="105" t="s">
        <v>10</v>
      </c>
      <c r="I10" s="71"/>
      <c r="J10" s="103"/>
      <c r="K10" s="210"/>
    </row>
    <row r="11" spans="1:11" ht="15" customHeight="1" x14ac:dyDescent="0.25">
      <c r="A11" s="106"/>
      <c r="B11" s="182"/>
      <c r="C11" s="182"/>
      <c r="D11" s="107"/>
      <c r="E11" s="107"/>
      <c r="F11" s="107"/>
      <c r="G11" s="108"/>
      <c r="H11" s="108"/>
      <c r="I11" s="108"/>
      <c r="J11" s="109"/>
      <c r="K11" s="210"/>
    </row>
    <row r="12" spans="1:11" ht="15" customHeight="1" x14ac:dyDescent="0.25">
      <c r="A12" s="74" t="s">
        <v>69</v>
      </c>
      <c r="B12" s="72"/>
      <c r="C12" s="72"/>
      <c r="D12" s="73" t="s">
        <v>70</v>
      </c>
      <c r="E12" s="73" t="s">
        <v>71</v>
      </c>
      <c r="F12" s="73" t="s">
        <v>71</v>
      </c>
      <c r="G12" s="245" t="s">
        <v>72</v>
      </c>
      <c r="H12" s="246"/>
      <c r="I12" s="247"/>
      <c r="J12" s="239" t="s">
        <v>73</v>
      </c>
      <c r="K12" s="210"/>
    </row>
    <row r="13" spans="1:11" ht="15" customHeight="1" x14ac:dyDescent="0.25">
      <c r="A13" s="123"/>
      <c r="B13" s="72"/>
      <c r="C13" s="72"/>
      <c r="D13" s="75" t="s">
        <v>74</v>
      </c>
      <c r="E13" s="75" t="s">
        <v>75</v>
      </c>
      <c r="F13" s="75" t="s">
        <v>76</v>
      </c>
      <c r="G13" s="201"/>
      <c r="H13" s="202"/>
      <c r="I13" s="203"/>
      <c r="J13" s="240"/>
      <c r="K13" s="210"/>
    </row>
    <row r="14" spans="1:11" ht="15" customHeight="1" x14ac:dyDescent="0.25">
      <c r="A14" s="76" t="s">
        <v>77</v>
      </c>
      <c r="B14" s="110" t="s">
        <v>78</v>
      </c>
      <c r="C14" s="111" t="s">
        <v>79</v>
      </c>
      <c r="D14" s="75" t="s">
        <v>80</v>
      </c>
      <c r="E14" s="75" t="s">
        <v>80</v>
      </c>
      <c r="F14" s="75" t="s">
        <v>81</v>
      </c>
      <c r="G14" s="112" t="s">
        <v>82</v>
      </c>
      <c r="H14" s="113" t="s">
        <v>83</v>
      </c>
      <c r="I14" s="112" t="s">
        <v>84</v>
      </c>
      <c r="J14" s="241"/>
      <c r="K14" s="210"/>
    </row>
    <row r="15" spans="1:11" ht="15" customHeight="1" x14ac:dyDescent="0.2">
      <c r="A15" s="77" t="s">
        <v>85</v>
      </c>
      <c r="B15" s="114" t="s">
        <v>86</v>
      </c>
      <c r="C15" s="115" t="s">
        <v>87</v>
      </c>
      <c r="D15" s="78">
        <v>260</v>
      </c>
      <c r="E15" s="78">
        <v>300</v>
      </c>
      <c r="F15" s="78">
        <v>333</v>
      </c>
      <c r="G15" s="126" t="s">
        <v>88</v>
      </c>
      <c r="H15" s="127"/>
      <c r="I15" s="127"/>
      <c r="J15" s="79"/>
      <c r="K15" s="210"/>
    </row>
    <row r="16" spans="1:11" ht="15" customHeight="1" x14ac:dyDescent="0.2">
      <c r="A16" s="77" t="s">
        <v>89</v>
      </c>
      <c r="B16" s="114" t="s">
        <v>90</v>
      </c>
      <c r="C16" s="115" t="s">
        <v>91</v>
      </c>
      <c r="D16" s="78">
        <v>12</v>
      </c>
      <c r="E16" s="78">
        <v>13</v>
      </c>
      <c r="F16" s="78">
        <v>13</v>
      </c>
      <c r="G16" s="126" t="s">
        <v>88</v>
      </c>
      <c r="H16" s="127"/>
      <c r="I16" s="127"/>
      <c r="J16" s="79"/>
      <c r="K16" s="210"/>
    </row>
    <row r="17" spans="1:11" ht="15" customHeight="1" x14ac:dyDescent="0.2">
      <c r="A17" s="77" t="s">
        <v>92</v>
      </c>
      <c r="B17" s="114" t="s">
        <v>93</v>
      </c>
      <c r="C17" s="115" t="s">
        <v>94</v>
      </c>
      <c r="D17" s="78">
        <v>15</v>
      </c>
      <c r="E17" s="78">
        <v>15</v>
      </c>
      <c r="F17" s="78">
        <v>15</v>
      </c>
      <c r="G17" s="126" t="s">
        <v>88</v>
      </c>
      <c r="H17" s="127" t="s">
        <v>58</v>
      </c>
      <c r="I17" s="127"/>
      <c r="J17" s="79"/>
      <c r="K17" s="210"/>
    </row>
    <row r="18" spans="1:11" ht="15" customHeight="1" x14ac:dyDescent="0.2">
      <c r="A18" s="77" t="s">
        <v>95</v>
      </c>
      <c r="B18" s="114" t="s">
        <v>96</v>
      </c>
      <c r="C18" s="115" t="s">
        <v>97</v>
      </c>
      <c r="D18" s="78">
        <v>54</v>
      </c>
      <c r="E18" s="78">
        <v>54</v>
      </c>
      <c r="F18" s="78">
        <v>54</v>
      </c>
      <c r="G18" s="126" t="s">
        <v>88</v>
      </c>
      <c r="H18" s="127" t="s">
        <v>58</v>
      </c>
      <c r="I18" s="127"/>
      <c r="J18" s="79"/>
      <c r="K18" s="210"/>
    </row>
    <row r="19" spans="1:11" ht="15" customHeight="1" x14ac:dyDescent="0.2">
      <c r="A19" s="77"/>
      <c r="B19" s="115"/>
      <c r="C19" s="115"/>
      <c r="D19" s="78"/>
      <c r="E19" s="78"/>
      <c r="F19" s="78"/>
      <c r="G19" s="78"/>
      <c r="H19" s="116"/>
      <c r="I19" s="116"/>
      <c r="J19" s="79"/>
      <c r="K19" s="210"/>
    </row>
    <row r="20" spans="1:11" ht="15" customHeight="1" x14ac:dyDescent="0.2">
      <c r="A20" s="77"/>
      <c r="B20" s="114"/>
      <c r="C20" s="115"/>
      <c r="D20" s="78"/>
      <c r="E20" s="78"/>
      <c r="F20" s="78"/>
      <c r="G20" s="78"/>
      <c r="H20" s="116"/>
      <c r="I20" s="116"/>
      <c r="J20" s="79"/>
      <c r="K20" s="210"/>
    </row>
    <row r="21" spans="1:11" ht="15" customHeight="1" x14ac:dyDescent="0.2">
      <c r="A21" s="77"/>
      <c r="B21" s="114"/>
      <c r="C21" s="115"/>
      <c r="D21" s="78"/>
      <c r="E21" s="78"/>
      <c r="F21" s="78"/>
      <c r="G21" s="78"/>
      <c r="H21" s="116"/>
      <c r="I21" s="116"/>
      <c r="J21" s="79"/>
      <c r="K21" s="210"/>
    </row>
    <row r="22" spans="1:11" ht="15" customHeight="1" x14ac:dyDescent="0.2">
      <c r="A22" s="77"/>
      <c r="B22" s="114"/>
      <c r="C22" s="115"/>
      <c r="D22" s="78"/>
      <c r="E22" s="78"/>
      <c r="F22" s="78"/>
      <c r="G22" s="78"/>
      <c r="H22" s="116"/>
      <c r="I22" s="116"/>
      <c r="J22" s="79"/>
      <c r="K22" s="210"/>
    </row>
    <row r="23" spans="1:11" ht="15" customHeight="1" thickBot="1" x14ac:dyDescent="0.25">
      <c r="A23" s="117" t="s">
        <v>63</v>
      </c>
      <c r="B23" s="118" t="s">
        <v>63</v>
      </c>
      <c r="C23" s="119"/>
      <c r="D23" s="120" t="s">
        <v>63</v>
      </c>
      <c r="E23" s="120" t="s">
        <v>63</v>
      </c>
      <c r="F23" s="120" t="s">
        <v>63</v>
      </c>
      <c r="G23" s="120" t="s">
        <v>63</v>
      </c>
      <c r="H23" s="121"/>
      <c r="I23" s="121"/>
      <c r="J23" s="122" t="s">
        <v>63</v>
      </c>
      <c r="K23" s="210"/>
    </row>
    <row r="24" spans="1:11" ht="15" customHeight="1" x14ac:dyDescent="0.2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210"/>
    </row>
    <row r="25" spans="1:11" ht="15" customHeight="1" x14ac:dyDescent="0.2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210"/>
    </row>
    <row r="26" spans="1:11" ht="15" customHeight="1" x14ac:dyDescent="0.2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210"/>
    </row>
    <row r="27" spans="1:11" ht="30" customHeight="1" x14ac:dyDescent="0.2">
      <c r="A27" s="220" t="s">
        <v>45</v>
      </c>
      <c r="B27" s="48" t="s">
        <v>25</v>
      </c>
      <c r="C27" s="58" t="s">
        <v>46</v>
      </c>
      <c r="D27" s="60"/>
      <c r="E27" s="59"/>
      <c r="F27" s="220" t="s">
        <v>98</v>
      </c>
      <c r="G27" s="48" t="s">
        <v>25</v>
      </c>
      <c r="H27" s="61" t="s">
        <v>99</v>
      </c>
      <c r="I27" s="61"/>
      <c r="J27" s="63"/>
      <c r="K27" s="210"/>
    </row>
    <row r="28" spans="1:11" ht="20.100000000000001" customHeight="1" x14ac:dyDescent="0.2">
      <c r="A28" s="221"/>
      <c r="B28" s="48" t="s">
        <v>49</v>
      </c>
      <c r="C28" s="58"/>
      <c r="D28" s="60"/>
      <c r="E28" s="59"/>
      <c r="F28" s="221"/>
      <c r="G28" s="58" t="s">
        <v>49</v>
      </c>
      <c r="H28" s="61"/>
      <c r="I28" s="62"/>
      <c r="J28" s="63"/>
      <c r="K28" s="210"/>
    </row>
    <row r="29" spans="1:11" ht="25.5" customHeight="1" x14ac:dyDescent="0.2">
      <c r="A29" s="222"/>
      <c r="B29" s="48" t="s">
        <v>50</v>
      </c>
      <c r="C29" s="64" t="s">
        <v>51</v>
      </c>
      <c r="D29" s="124"/>
      <c r="E29" s="65"/>
      <c r="F29" s="222"/>
      <c r="G29" s="58" t="s">
        <v>50</v>
      </c>
      <c r="H29" s="58" t="s">
        <v>51</v>
      </c>
      <c r="I29" s="60"/>
      <c r="J29" s="59"/>
      <c r="K29" s="210"/>
    </row>
    <row r="30" spans="1:11" x14ac:dyDescent="0.2">
      <c r="A30" s="210"/>
      <c r="B30" s="210"/>
      <c r="C30" s="210"/>
      <c r="D30" s="210"/>
      <c r="E30" s="210"/>
      <c r="F30" s="210"/>
      <c r="G30" s="210"/>
      <c r="H30" s="210"/>
      <c r="I30" s="210"/>
      <c r="J30" s="210"/>
      <c r="K30" s="210"/>
    </row>
  </sheetData>
  <mergeCells count="6">
    <mergeCell ref="J12:J14"/>
    <mergeCell ref="A27:A29"/>
    <mergeCell ref="F27:F29"/>
    <mergeCell ref="B8:F8"/>
    <mergeCell ref="B10:F10"/>
    <mergeCell ref="G12:I12"/>
  </mergeCells>
  <phoneticPr fontId="3" type="noConversion"/>
  <printOptions horizontalCentered="1" verticalCentered="1"/>
  <pageMargins left="0.49803149600000002" right="0.49803149600000002" top="0.734251969" bottom="0.734251969" header="0.511811023622047" footer="0.511811023622047"/>
  <pageSetup paperSize="9" scale="86" orientation="landscape" r:id="rId1"/>
  <headerFooter alignWithMargins="0">
    <oddFooter>&amp;C9 - &amp;P</oddFooter>
  </headerFooter>
  <ignoredErrors>
    <ignoredError sqref="H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DD41-C27A-4C81-A40D-A34BAAD6D633}">
  <dimension ref="A1:K31"/>
  <sheetViews>
    <sheetView view="pageBreakPreview" topLeftCell="A7" zoomScaleNormal="100" zoomScaleSheetLayoutView="100" workbookViewId="0">
      <selection activeCell="G29" sqref="G29"/>
    </sheetView>
  </sheetViews>
  <sheetFormatPr defaultRowHeight="12.75" x14ac:dyDescent="0.2"/>
  <cols>
    <col min="1" max="1" width="13.42578125" customWidth="1"/>
    <col min="2" max="3" width="15.7109375" customWidth="1"/>
    <col min="4" max="4" width="3.85546875" customWidth="1"/>
    <col min="5" max="5" width="14.28515625" customWidth="1"/>
    <col min="6" max="6" width="12.5703125" customWidth="1"/>
    <col min="7" max="7" width="14.85546875" customWidth="1"/>
    <col min="8" max="8" width="14.140625" customWidth="1"/>
    <col min="9" max="9" width="11.5703125" customWidth="1"/>
    <col min="10" max="10" width="12.28515625" customWidth="1"/>
    <col min="11" max="11" width="15.7109375" customWidth="1"/>
  </cols>
  <sheetData>
    <row r="1" spans="1:11" ht="15" x14ac:dyDescent="0.2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15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s="1" customFormat="1" ht="15.75" x14ac:dyDescent="0.25">
      <c r="A3" s="6" t="s">
        <v>100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.75" x14ac:dyDescent="0.2">
      <c r="A4" s="6"/>
      <c r="B4" s="6"/>
      <c r="C4" s="6"/>
      <c r="D4" s="128"/>
      <c r="E4" s="128"/>
      <c r="F4" s="128"/>
      <c r="G4" s="128"/>
      <c r="H4" s="128"/>
      <c r="I4" s="128"/>
      <c r="J4" s="128"/>
      <c r="K4" s="128"/>
    </row>
    <row r="5" spans="1:11" ht="15.75" x14ac:dyDescent="0.2">
      <c r="A5" s="6" t="s">
        <v>101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1:11" ht="15" customHeight="1" thickBot="1" x14ac:dyDescent="0.25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</row>
    <row r="7" spans="1:11" ht="15" customHeight="1" x14ac:dyDescent="0.2">
      <c r="A7" s="13"/>
      <c r="B7" s="16"/>
      <c r="C7" s="16"/>
      <c r="D7" s="16"/>
      <c r="E7" s="129"/>
      <c r="F7" s="16"/>
      <c r="G7" s="16"/>
      <c r="H7" s="16"/>
      <c r="I7" s="161"/>
      <c r="J7" s="16"/>
      <c r="K7" s="17"/>
    </row>
    <row r="8" spans="1:11" ht="15" customHeight="1" x14ac:dyDescent="0.2">
      <c r="A8" s="18" t="s">
        <v>3</v>
      </c>
      <c r="B8" s="226" t="s">
        <v>68</v>
      </c>
      <c r="C8" s="227"/>
      <c r="D8" s="227"/>
      <c r="E8" s="228"/>
      <c r="F8" s="25" t="s">
        <v>5</v>
      </c>
      <c r="G8" s="130"/>
      <c r="H8" s="131">
        <v>1030001</v>
      </c>
      <c r="I8" s="162"/>
      <c r="J8" s="157"/>
      <c r="K8" s="153"/>
    </row>
    <row r="9" spans="1:11" ht="15" customHeight="1" x14ac:dyDescent="0.2">
      <c r="A9" s="21"/>
      <c r="B9" s="22"/>
      <c r="C9" s="22"/>
      <c r="D9" s="22"/>
      <c r="E9" s="22"/>
      <c r="F9" s="22"/>
      <c r="G9" s="22"/>
      <c r="H9" s="22"/>
      <c r="I9" s="163"/>
      <c r="J9" s="158"/>
      <c r="K9" s="154"/>
    </row>
    <row r="10" spans="1:11" ht="15" customHeight="1" x14ac:dyDescent="0.2">
      <c r="A10" s="24" t="s">
        <v>7</v>
      </c>
      <c r="B10" s="226" t="s">
        <v>8</v>
      </c>
      <c r="C10" s="227"/>
      <c r="D10" s="227"/>
      <c r="E10" s="228"/>
      <c r="F10" s="25" t="s">
        <v>9</v>
      </c>
      <c r="G10" s="130"/>
      <c r="H10" s="132" t="s">
        <v>10</v>
      </c>
      <c r="I10" s="164"/>
      <c r="J10" s="159"/>
      <c r="K10" s="155"/>
    </row>
    <row r="11" spans="1:11" ht="15" customHeight="1" x14ac:dyDescent="0.2">
      <c r="A11" s="165"/>
      <c r="B11" s="196"/>
      <c r="C11" s="196"/>
      <c r="D11" s="196"/>
      <c r="E11" s="29"/>
      <c r="F11" s="29"/>
      <c r="G11" s="29"/>
      <c r="H11" s="30"/>
      <c r="I11" s="165"/>
      <c r="J11" s="160"/>
      <c r="K11" s="156"/>
    </row>
    <row r="12" spans="1:11" ht="15" customHeight="1" x14ac:dyDescent="0.2">
      <c r="A12" s="83"/>
      <c r="B12" s="35"/>
      <c r="C12" s="35"/>
      <c r="D12" s="35"/>
      <c r="E12" s="229" t="s">
        <v>102</v>
      </c>
      <c r="F12" s="230"/>
      <c r="G12" s="230"/>
      <c r="H12" s="230"/>
      <c r="I12" s="145"/>
      <c r="J12" s="197" t="s">
        <v>103</v>
      </c>
      <c r="K12" s="198"/>
    </row>
    <row r="13" spans="1:11" ht="15" customHeight="1" x14ac:dyDescent="0.2">
      <c r="A13" s="83"/>
      <c r="B13" s="84"/>
      <c r="C13" s="84"/>
      <c r="D13" s="84"/>
      <c r="E13" s="85"/>
      <c r="F13" s="85" t="s">
        <v>104</v>
      </c>
      <c r="G13" s="133" t="s">
        <v>104</v>
      </c>
      <c r="H13" s="133" t="s">
        <v>21</v>
      </c>
      <c r="I13" s="146" t="s">
        <v>105</v>
      </c>
      <c r="J13" s="134" t="s">
        <v>105</v>
      </c>
      <c r="K13" s="204"/>
    </row>
    <row r="14" spans="1:11" ht="15" customHeight="1" x14ac:dyDescent="0.2">
      <c r="A14" s="34" t="s">
        <v>106</v>
      </c>
      <c r="B14" s="84"/>
      <c r="C14" s="84"/>
      <c r="D14" s="84"/>
      <c r="E14" s="36" t="s">
        <v>60</v>
      </c>
      <c r="F14" s="36" t="s">
        <v>107</v>
      </c>
      <c r="G14" s="135" t="s">
        <v>108</v>
      </c>
      <c r="H14" s="135" t="s">
        <v>24</v>
      </c>
      <c r="I14" s="147" t="s">
        <v>109</v>
      </c>
      <c r="J14" s="136" t="s">
        <v>109</v>
      </c>
      <c r="K14" s="205" t="s">
        <v>110</v>
      </c>
    </row>
    <row r="15" spans="1:11" ht="15" customHeight="1" x14ac:dyDescent="0.2">
      <c r="A15" s="137" t="s">
        <v>111</v>
      </c>
      <c r="B15" s="89" t="s">
        <v>78</v>
      </c>
      <c r="C15" s="90"/>
      <c r="D15" s="90"/>
      <c r="E15" s="36" t="s">
        <v>26</v>
      </c>
      <c r="F15" s="36">
        <v>2016</v>
      </c>
      <c r="G15" s="135">
        <v>2016</v>
      </c>
      <c r="H15" s="135">
        <v>2016</v>
      </c>
      <c r="I15" s="148" t="s">
        <v>26</v>
      </c>
      <c r="J15" s="138" t="s">
        <v>112</v>
      </c>
      <c r="K15" s="206"/>
    </row>
    <row r="16" spans="1:11" ht="15" customHeight="1" x14ac:dyDescent="0.2">
      <c r="A16" s="91" t="s">
        <v>85</v>
      </c>
      <c r="B16" s="211" t="s">
        <v>86</v>
      </c>
      <c r="C16" s="212"/>
      <c r="D16" s="213"/>
      <c r="E16" s="92"/>
      <c r="F16" s="92">
        <v>54000</v>
      </c>
      <c r="G16" s="125">
        <v>53419</v>
      </c>
      <c r="H16" s="125">
        <v>50320</v>
      </c>
      <c r="I16" s="149">
        <f>G16/'Monit. Rezult'!E15</f>
        <v>178.06333333333333</v>
      </c>
      <c r="J16" s="139">
        <f>H16/'Monit. Rezult'!F15</f>
        <v>151.11111111111111</v>
      </c>
      <c r="K16" s="150"/>
    </row>
    <row r="17" spans="1:11" ht="15" customHeight="1" x14ac:dyDescent="0.2">
      <c r="A17" s="91" t="s">
        <v>89</v>
      </c>
      <c r="B17" s="211" t="s">
        <v>90</v>
      </c>
      <c r="C17" s="212"/>
      <c r="D17" s="213"/>
      <c r="E17" s="92"/>
      <c r="F17" s="92">
        <v>2400</v>
      </c>
      <c r="G17" s="125">
        <v>2400</v>
      </c>
      <c r="H17" s="125">
        <v>2363</v>
      </c>
      <c r="I17" s="149">
        <f>G17/'Monit. Rezult'!E16</f>
        <v>184.61538461538461</v>
      </c>
      <c r="J17" s="139">
        <f>H17/'Monit. Rezult'!F16</f>
        <v>181.76923076923077</v>
      </c>
      <c r="K17" s="150"/>
    </row>
    <row r="18" spans="1:11" ht="15" customHeight="1" x14ac:dyDescent="0.2">
      <c r="A18" s="91" t="s">
        <v>92</v>
      </c>
      <c r="B18" s="211" t="s">
        <v>93</v>
      </c>
      <c r="C18" s="212"/>
      <c r="D18" s="213"/>
      <c r="E18" s="92"/>
      <c r="F18" s="92">
        <v>11500</v>
      </c>
      <c r="G18" s="125">
        <v>11500</v>
      </c>
      <c r="H18" s="125">
        <v>10572</v>
      </c>
      <c r="I18" s="149">
        <f>G18/'Monit. Rezult'!E17</f>
        <v>766.66666666666663</v>
      </c>
      <c r="J18" s="139">
        <f>H18/('Monit. Rezult'!F17)</f>
        <v>704.8</v>
      </c>
      <c r="K18" s="150"/>
    </row>
    <row r="19" spans="1:11" ht="15" customHeight="1" x14ac:dyDescent="0.2">
      <c r="A19" s="91" t="s">
        <v>95</v>
      </c>
      <c r="B19" s="211" t="s">
        <v>96</v>
      </c>
      <c r="C19" s="212"/>
      <c r="D19" s="213"/>
      <c r="E19" s="92"/>
      <c r="F19" s="92">
        <v>48100</v>
      </c>
      <c r="G19" s="125">
        <v>49038.9</v>
      </c>
      <c r="H19" s="125">
        <v>48630.7</v>
      </c>
      <c r="I19" s="149">
        <f>G19/'Monit. Rezult'!E18</f>
        <v>908.12777777777785</v>
      </c>
      <c r="J19" s="139">
        <f>H19/('Monit. Rezult'!F18)</f>
        <v>900.56851851851843</v>
      </c>
      <c r="K19" s="150"/>
    </row>
    <row r="20" spans="1:11" ht="15" customHeight="1" x14ac:dyDescent="0.2">
      <c r="A20" s="91"/>
      <c r="B20" s="211"/>
      <c r="C20" s="212"/>
      <c r="D20" s="213"/>
      <c r="E20" s="92"/>
      <c r="F20" s="92"/>
      <c r="G20" s="125"/>
      <c r="H20" s="125"/>
      <c r="I20" s="149"/>
      <c r="J20" s="139"/>
      <c r="K20" s="150"/>
    </row>
    <row r="21" spans="1:11" ht="15" customHeight="1" x14ac:dyDescent="0.2">
      <c r="A21" s="91"/>
      <c r="B21" s="211"/>
      <c r="C21" s="212"/>
      <c r="D21" s="213"/>
      <c r="E21" s="92"/>
      <c r="F21" s="92"/>
      <c r="G21" s="125"/>
      <c r="H21" s="125"/>
      <c r="I21" s="149"/>
      <c r="J21" s="139"/>
      <c r="K21" s="150"/>
    </row>
    <row r="22" spans="1:11" ht="15" customHeight="1" x14ac:dyDescent="0.2">
      <c r="A22" s="91"/>
      <c r="B22" s="211"/>
      <c r="C22" s="212"/>
      <c r="D22" s="213"/>
      <c r="E22" s="92"/>
      <c r="F22" s="92"/>
      <c r="G22" s="125"/>
      <c r="H22" s="125"/>
      <c r="I22" s="149"/>
      <c r="J22" s="139"/>
      <c r="K22" s="150"/>
    </row>
    <row r="23" spans="1:11" ht="15" customHeight="1" thickBot="1" x14ac:dyDescent="0.25">
      <c r="A23" s="140" t="s">
        <v>63</v>
      </c>
      <c r="B23" s="248" t="s">
        <v>41</v>
      </c>
      <c r="C23" s="249"/>
      <c r="D23" s="250"/>
      <c r="E23" s="141" t="s">
        <v>63</v>
      </c>
      <c r="F23" s="141">
        <f>F16+F17+F18+F19</f>
        <v>116000</v>
      </c>
      <c r="G23" s="141">
        <f>G16+G17+G18+G19</f>
        <v>116357.9</v>
      </c>
      <c r="H23" s="142">
        <f>H16+H17+H18+H19</f>
        <v>111885.7</v>
      </c>
      <c r="I23" s="151"/>
      <c r="J23" s="141"/>
      <c r="K23" s="152"/>
    </row>
    <row r="24" spans="1:11" ht="1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ht="12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3" hidden="1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ht="25.5" customHeight="1" x14ac:dyDescent="0.2">
      <c r="A27" s="220" t="s">
        <v>45</v>
      </c>
      <c r="B27" s="143" t="s">
        <v>25</v>
      </c>
      <c r="C27" s="61" t="s">
        <v>46</v>
      </c>
      <c r="D27" s="252"/>
      <c r="E27" s="254" t="s">
        <v>113</v>
      </c>
      <c r="F27" s="48" t="s">
        <v>25</v>
      </c>
      <c r="G27" s="58" t="s">
        <v>114</v>
      </c>
      <c r="H27" s="63"/>
      <c r="I27" s="53"/>
      <c r="J27" s="53"/>
      <c r="K27" s="53"/>
    </row>
    <row r="28" spans="1:11" ht="26.25" customHeight="1" x14ac:dyDescent="0.2">
      <c r="A28" s="251"/>
      <c r="B28" s="58" t="s">
        <v>49</v>
      </c>
      <c r="C28" s="59"/>
      <c r="D28" s="251"/>
      <c r="E28" s="255"/>
      <c r="F28" s="58" t="s">
        <v>49</v>
      </c>
      <c r="G28" s="58"/>
      <c r="H28" s="59"/>
      <c r="I28" s="53"/>
      <c r="J28" s="53"/>
      <c r="K28" s="53"/>
    </row>
    <row r="29" spans="1:11" ht="24.75" customHeight="1" x14ac:dyDescent="0.2">
      <c r="A29" s="222"/>
      <c r="B29" s="144" t="s">
        <v>50</v>
      </c>
      <c r="C29" s="64" t="s">
        <v>51</v>
      </c>
      <c r="D29" s="253"/>
      <c r="E29" s="256"/>
      <c r="F29" s="48" t="s">
        <v>50</v>
      </c>
      <c r="G29" s="58" t="s">
        <v>51</v>
      </c>
      <c r="H29" s="65"/>
      <c r="I29" s="53"/>
      <c r="J29" s="53"/>
      <c r="K29" s="53"/>
    </row>
    <row r="30" spans="1:11" ht="15" customHeight="1" x14ac:dyDescent="0.2"/>
    <row r="31" spans="1:11" ht="15" customHeight="1" x14ac:dyDescent="0.2"/>
  </sheetData>
  <mergeCells count="14">
    <mergeCell ref="B19:D19"/>
    <mergeCell ref="B20:D20"/>
    <mergeCell ref="B21:D21"/>
    <mergeCell ref="B8:E8"/>
    <mergeCell ref="B10:E10"/>
    <mergeCell ref="E12:H12"/>
    <mergeCell ref="B16:D16"/>
    <mergeCell ref="B17:D17"/>
    <mergeCell ref="B18:D18"/>
    <mergeCell ref="B22:D22"/>
    <mergeCell ref="B23:D23"/>
    <mergeCell ref="A27:A29"/>
    <mergeCell ref="D27:D29"/>
    <mergeCell ref="E27:E29"/>
  </mergeCells>
  <phoneticPr fontId="3" type="noConversion"/>
  <printOptions horizontalCentered="1" verticalCentered="1"/>
  <pageMargins left="0.49803149600000002" right="0.49803149600000002" top="0.484251969" bottom="0.484251969" header="0.511811023622047" footer="0.511811023622047"/>
  <pageSetup paperSize="9" scale="96" orientation="landscape" r:id="rId1"/>
  <headerFooter alignWithMargins="0">
    <oddFooter>&amp;C9 - &amp;P</oddFooter>
  </headerFooter>
  <ignoredErrors>
    <ignoredError sqref="H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FF2BB-4940-4A7E-9C2A-5AA42B3D5EDC}">
  <dimension ref="A1:F32"/>
  <sheetViews>
    <sheetView tabSelected="1" view="pageBreakPreview" zoomScaleNormal="100" zoomScaleSheetLayoutView="100" workbookViewId="0">
      <selection activeCell="B25" sqref="B25"/>
    </sheetView>
  </sheetViews>
  <sheetFormatPr defaultRowHeight="12.75" x14ac:dyDescent="0.2"/>
  <cols>
    <col min="1" max="1" width="12.85546875" customWidth="1"/>
    <col min="2" max="2" width="42.140625" customWidth="1"/>
    <col min="3" max="3" width="14" customWidth="1"/>
    <col min="4" max="4" width="14.85546875" customWidth="1"/>
    <col min="5" max="5" width="15.5703125" customWidth="1"/>
    <col min="6" max="6" width="13.7109375" customWidth="1"/>
  </cols>
  <sheetData>
    <row r="1" spans="1:6" ht="15.75" x14ac:dyDescent="0.2">
      <c r="A1" s="6" t="s">
        <v>55</v>
      </c>
      <c r="B1" s="6"/>
      <c r="C1" s="128"/>
      <c r="D1" s="128"/>
      <c r="E1" s="128"/>
      <c r="F1" s="128"/>
    </row>
    <row r="2" spans="1:6" s="1" customFormat="1" ht="15.75" x14ac:dyDescent="0.25">
      <c r="B2" s="6" t="s">
        <v>115</v>
      </c>
      <c r="C2" s="6"/>
      <c r="D2" s="6"/>
      <c r="E2" s="6"/>
      <c r="F2" s="6"/>
    </row>
    <row r="3" spans="1:6" ht="15" x14ac:dyDescent="0.2">
      <c r="B3" s="128"/>
      <c r="C3" s="128"/>
      <c r="D3" s="128"/>
      <c r="E3" s="128"/>
      <c r="F3" s="128"/>
    </row>
    <row r="4" spans="1:6" ht="15.75" x14ac:dyDescent="0.2">
      <c r="A4" s="6" t="s">
        <v>116</v>
      </c>
      <c r="B4" s="6"/>
      <c r="C4" s="128"/>
      <c r="D4" s="128"/>
      <c r="E4" s="128"/>
      <c r="F4" s="128"/>
    </row>
    <row r="5" spans="1:6" ht="15.75" x14ac:dyDescent="0.2">
      <c r="B5" s="128"/>
      <c r="C5" s="6"/>
      <c r="D5" s="128"/>
      <c r="E5" s="128"/>
      <c r="F5" s="6" t="s">
        <v>117</v>
      </c>
    </row>
    <row r="6" spans="1:6" ht="15" x14ac:dyDescent="0.2">
      <c r="A6" s="169" t="s">
        <v>5</v>
      </c>
      <c r="B6" s="168"/>
      <c r="C6" s="169" t="s">
        <v>118</v>
      </c>
      <c r="D6" s="168"/>
      <c r="E6" s="179"/>
      <c r="F6" s="180"/>
    </row>
    <row r="7" spans="1:6" ht="15" x14ac:dyDescent="0.2">
      <c r="A7" s="166" t="s">
        <v>119</v>
      </c>
      <c r="B7" s="166" t="s">
        <v>120</v>
      </c>
      <c r="C7" s="166" t="s">
        <v>76</v>
      </c>
      <c r="D7" s="170" t="s">
        <v>121</v>
      </c>
      <c r="E7" s="170" t="s">
        <v>122</v>
      </c>
      <c r="F7" s="181" t="s">
        <v>123</v>
      </c>
    </row>
    <row r="8" spans="1:6" ht="15" x14ac:dyDescent="0.2">
      <c r="A8" s="176" t="s">
        <v>124</v>
      </c>
      <c r="B8" s="170"/>
      <c r="C8" s="166" t="s">
        <v>125</v>
      </c>
      <c r="D8" s="166" t="s">
        <v>126</v>
      </c>
      <c r="E8" s="167" t="s">
        <v>127</v>
      </c>
      <c r="F8" s="181" t="s">
        <v>128</v>
      </c>
    </row>
    <row r="9" spans="1:6" ht="15" x14ac:dyDescent="0.2">
      <c r="A9" s="183" t="s">
        <v>129</v>
      </c>
      <c r="B9" s="186" t="s">
        <v>130</v>
      </c>
      <c r="C9" s="193">
        <v>15000</v>
      </c>
      <c r="D9" s="193">
        <v>2363</v>
      </c>
      <c r="E9" s="192">
        <v>2400</v>
      </c>
      <c r="F9" s="192">
        <v>2363</v>
      </c>
    </row>
    <row r="10" spans="1:6" ht="15" x14ac:dyDescent="0.2">
      <c r="A10" s="184" t="s">
        <v>131</v>
      </c>
      <c r="B10" s="188" t="s">
        <v>132</v>
      </c>
      <c r="C10" s="189">
        <v>36000</v>
      </c>
      <c r="D10" s="189"/>
      <c r="E10" s="171"/>
      <c r="F10" s="171"/>
    </row>
    <row r="11" spans="1:6" ht="15" x14ac:dyDescent="0.2">
      <c r="A11" s="183" t="s">
        <v>133</v>
      </c>
      <c r="B11" s="186" t="s">
        <v>134</v>
      </c>
      <c r="C11" s="193">
        <v>10000</v>
      </c>
      <c r="D11" s="193">
        <v>950</v>
      </c>
      <c r="E11" s="192">
        <v>950</v>
      </c>
      <c r="F11" s="192">
        <v>950</v>
      </c>
    </row>
    <row r="12" spans="1:6" ht="25.5" x14ac:dyDescent="0.2">
      <c r="A12" s="185" t="s">
        <v>135</v>
      </c>
      <c r="B12" s="190" t="s">
        <v>136</v>
      </c>
      <c r="C12" s="187">
        <v>5000</v>
      </c>
      <c r="D12" s="187"/>
      <c r="E12" s="171"/>
      <c r="F12" s="171"/>
    </row>
    <row r="13" spans="1:6" ht="25.5" x14ac:dyDescent="0.2">
      <c r="A13" s="185" t="s">
        <v>137</v>
      </c>
      <c r="B13" s="191" t="s">
        <v>138</v>
      </c>
      <c r="C13" s="187">
        <v>15000</v>
      </c>
      <c r="D13" s="187"/>
      <c r="E13" s="171"/>
      <c r="F13" s="171"/>
    </row>
    <row r="14" spans="1:6" ht="15" x14ac:dyDescent="0.2">
      <c r="A14" s="185" t="s">
        <v>139</v>
      </c>
      <c r="B14" s="190" t="s">
        <v>140</v>
      </c>
      <c r="C14" s="187">
        <v>2000</v>
      </c>
      <c r="D14" s="187"/>
      <c r="E14" s="171"/>
      <c r="F14" s="171"/>
    </row>
    <row r="15" spans="1:6" ht="15" x14ac:dyDescent="0.2">
      <c r="A15" s="185" t="s">
        <v>141</v>
      </c>
      <c r="B15" s="190" t="s">
        <v>142</v>
      </c>
      <c r="C15" s="187">
        <v>6000</v>
      </c>
      <c r="D15" s="187"/>
      <c r="E15" s="171"/>
      <c r="F15" s="171"/>
    </row>
    <row r="16" spans="1:6" ht="15" x14ac:dyDescent="0.2">
      <c r="A16" s="183" t="s">
        <v>143</v>
      </c>
      <c r="B16" s="186" t="s">
        <v>144</v>
      </c>
      <c r="C16" s="193">
        <v>10000</v>
      </c>
      <c r="D16" s="193">
        <v>644</v>
      </c>
      <c r="E16" s="192">
        <v>650</v>
      </c>
      <c r="F16" s="192">
        <v>643.9</v>
      </c>
    </row>
    <row r="17" spans="1:6" ht="15" x14ac:dyDescent="0.2">
      <c r="A17" s="185" t="s">
        <v>145</v>
      </c>
      <c r="B17" s="190" t="s">
        <v>146</v>
      </c>
      <c r="C17" s="187">
        <v>4000</v>
      </c>
      <c r="D17" s="187"/>
      <c r="E17" s="171"/>
      <c r="F17" s="171"/>
    </row>
    <row r="18" spans="1:6" ht="15" x14ac:dyDescent="0.2">
      <c r="A18" s="185" t="s">
        <v>147</v>
      </c>
      <c r="B18" s="190" t="s">
        <v>148</v>
      </c>
      <c r="C18" s="187">
        <v>14000</v>
      </c>
      <c r="D18" s="187"/>
      <c r="E18" s="171"/>
      <c r="F18" s="171"/>
    </row>
    <row r="19" spans="1:6" ht="25.5" x14ac:dyDescent="0.2">
      <c r="A19" s="185" t="s">
        <v>149</v>
      </c>
      <c r="B19" s="190" t="s">
        <v>150</v>
      </c>
      <c r="C19" s="187">
        <v>3000</v>
      </c>
      <c r="D19" s="187"/>
      <c r="E19" s="171"/>
      <c r="F19" s="171"/>
    </row>
    <row r="20" spans="1:6" ht="14.25" x14ac:dyDescent="0.2">
      <c r="A20" s="194"/>
      <c r="B20" s="195" t="s">
        <v>41</v>
      </c>
      <c r="C20" s="195">
        <f>SUM(C9:C19)</f>
        <v>120000</v>
      </c>
      <c r="D20" s="195">
        <f>SUM(D9:D19)</f>
        <v>3957</v>
      </c>
      <c r="E20" s="195">
        <f>SUM(E9:E19)</f>
        <v>4000</v>
      </c>
      <c r="F20" s="195">
        <f>SUM(F9:F19)</f>
        <v>3956.9</v>
      </c>
    </row>
    <row r="21" spans="1:6" x14ac:dyDescent="0.2">
      <c r="B21" s="4"/>
      <c r="C21" s="3"/>
      <c r="D21" s="3"/>
      <c r="E21" s="3"/>
      <c r="F21" s="3"/>
    </row>
    <row r="22" spans="1:6" x14ac:dyDescent="0.2">
      <c r="B22" s="4"/>
      <c r="C22" s="3"/>
      <c r="D22" s="3"/>
      <c r="E22" s="3"/>
      <c r="F22" s="3"/>
    </row>
    <row r="23" spans="1:6" ht="15.75" x14ac:dyDescent="0.2">
      <c r="B23" s="6" t="s">
        <v>151</v>
      </c>
      <c r="C23" s="7"/>
      <c r="D23" s="7"/>
      <c r="E23" s="8"/>
      <c r="F23" s="8"/>
    </row>
    <row r="24" spans="1:6" ht="15.75" x14ac:dyDescent="0.2">
      <c r="B24" s="6"/>
      <c r="C24" s="7"/>
      <c r="D24" s="7"/>
      <c r="E24" s="8"/>
      <c r="F24" s="8"/>
    </row>
    <row r="25" spans="1:6" ht="15.75" x14ac:dyDescent="0.2">
      <c r="B25" s="8"/>
      <c r="C25" s="172"/>
      <c r="D25" s="199"/>
      <c r="E25" s="199"/>
      <c r="F25" s="6" t="s">
        <v>117</v>
      </c>
    </row>
    <row r="26" spans="1:6" ht="15" x14ac:dyDescent="0.2">
      <c r="A26" s="169" t="s">
        <v>5</v>
      </c>
      <c r="B26" s="169"/>
      <c r="C26" s="173" t="s">
        <v>152</v>
      </c>
      <c r="D26" s="169" t="s">
        <v>153</v>
      </c>
      <c r="E26" s="169" t="s">
        <v>154</v>
      </c>
      <c r="F26" s="174" t="s">
        <v>155</v>
      </c>
    </row>
    <row r="27" spans="1:6" ht="15" x14ac:dyDescent="0.2">
      <c r="A27" s="166" t="s">
        <v>119</v>
      </c>
      <c r="B27" s="166" t="s">
        <v>156</v>
      </c>
      <c r="C27" s="175" t="s">
        <v>157</v>
      </c>
      <c r="D27" s="167" t="s">
        <v>158</v>
      </c>
      <c r="E27" s="167" t="s">
        <v>159</v>
      </c>
      <c r="F27" s="166" t="s">
        <v>119</v>
      </c>
    </row>
    <row r="28" spans="1:6" ht="15" x14ac:dyDescent="0.2">
      <c r="A28" s="176" t="s">
        <v>124</v>
      </c>
      <c r="B28" s="176"/>
      <c r="C28" s="177"/>
      <c r="D28" s="178" t="s">
        <v>125</v>
      </c>
      <c r="E28" s="178" t="s">
        <v>127</v>
      </c>
      <c r="F28" s="176" t="s">
        <v>81</v>
      </c>
    </row>
    <row r="29" spans="1:6" ht="14.25" x14ac:dyDescent="0.2">
      <c r="A29" s="2"/>
      <c r="B29" s="48"/>
      <c r="C29" s="48"/>
      <c r="D29" s="48"/>
      <c r="E29" s="48"/>
      <c r="F29" s="48"/>
    </row>
    <row r="30" spans="1:6" ht="14.25" x14ac:dyDescent="0.2">
      <c r="A30" s="2"/>
      <c r="B30" s="48"/>
      <c r="C30" s="48"/>
      <c r="D30" s="48"/>
      <c r="E30" s="48"/>
      <c r="F30" s="48"/>
    </row>
    <row r="31" spans="1:6" ht="14.25" x14ac:dyDescent="0.2">
      <c r="A31" s="2"/>
      <c r="B31" s="48"/>
      <c r="C31" s="48"/>
      <c r="D31" s="48"/>
      <c r="E31" s="48"/>
      <c r="F31" s="48"/>
    </row>
    <row r="32" spans="1:6" ht="14.25" x14ac:dyDescent="0.2">
      <c r="A32" s="2"/>
      <c r="B32" s="48"/>
      <c r="C32" s="48"/>
      <c r="D32" s="48"/>
      <c r="E32" s="48"/>
      <c r="F32" s="48"/>
    </row>
  </sheetData>
  <phoneticPr fontId="3" type="noConversion"/>
  <dataValidations count="2">
    <dataValidation allowBlank="1" showInputMessage="1" showErrorMessage="1" prompt="Kjo fushe eshte shume e rendesishme!_x000a_Plotesoni Kodin e PROJEKTIT!" sqref="A9:A19" xr:uid="{4BF0FBAB-7144-476B-A042-4ECC0730785A}"/>
    <dataValidation type="whole" operator="greaterThanOrEqual" allowBlank="1" showInputMessage="1" showErrorMessage="1" errorTitle="Kujdes:" error="Duhet numer!" sqref="C9:D19" xr:uid="{596979CD-9B37-4BDC-BB0F-FD41EB76CCD5}">
      <formula1>0</formula1>
    </dataValidation>
  </dataValidations>
  <printOptions horizontalCentered="1" verticalCentered="1"/>
  <pageMargins left="0.49803149600000002" right="0.49803149600000002" top="0.484251969" bottom="0.484251969" header="0.511811023622047" footer="0.511811023622047"/>
  <pageSetup paperSize="9" orientation="landscape" r:id="rId1"/>
  <headerFooter alignWithMargins="0">
    <oddFooter>&amp;C9 -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9B1E6-8D2E-4DA9-B905-548BA7A59626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Monit Klasif.Ekonom.</vt:lpstr>
      <vt:lpstr>Monit.Program</vt:lpstr>
      <vt:lpstr>Monit. Rezult</vt:lpstr>
      <vt:lpstr>Shpenz. sipas Produkteve</vt:lpstr>
      <vt:lpstr>Raportimi i Investimeve</vt:lpstr>
      <vt:lpstr>Sheet1</vt:lpstr>
      <vt:lpstr>'Monit Klasif.Ekonom.'!Print_Area</vt:lpstr>
      <vt:lpstr>'Monit. Rezult'!Print_Area</vt:lpstr>
      <vt:lpstr>Monit.Program!Print_Area</vt:lpstr>
      <vt:lpstr>'Raportimi i Investimeve'!Print_Area</vt:lpstr>
      <vt:lpstr>'Shpenz. sipas Produkteve'!Print_Area</vt:lpstr>
    </vt:vector>
  </TitlesOfParts>
  <Manager/>
  <Company>MoF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Gopri</dc:creator>
  <cp:keywords/>
  <dc:description/>
  <cp:lastModifiedBy>User</cp:lastModifiedBy>
  <cp:revision/>
  <dcterms:created xsi:type="dcterms:W3CDTF">2006-01-12T07:01:41Z</dcterms:created>
  <dcterms:modified xsi:type="dcterms:W3CDTF">2026-03-13T12:50:18Z</dcterms:modified>
  <cp:category/>
  <cp:contentStatus/>
</cp:coreProperties>
</file>